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1"/>
  </bookViews>
  <sheets>
    <sheet name="Лист1" sheetId="1" r:id="rId1"/>
    <sheet name="2016-17" sheetId="2" r:id="rId2"/>
  </sheets>
  <definedNames>
    <definedName name="_xlnm.Print_Area" localSheetId="1">'2016-17'!$A$1:$V$165</definedName>
    <definedName name="_xlnm.Print_Area" localSheetId="0">'Лист1'!$A$1:$BC$33</definedName>
  </definedNames>
  <calcPr fullCalcOnLoad="1"/>
</workbook>
</file>

<file path=xl/sharedStrings.xml><?xml version="1.0" encoding="utf-8"?>
<sst xmlns="http://schemas.openxmlformats.org/spreadsheetml/2006/main" count="432" uniqueCount="264">
  <si>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</si>
  <si>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</si>
  <si>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</si>
  <si>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</si>
  <si>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</si>
  <si>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</si>
  <si>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</si>
  <si>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</si>
  <si>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</si>
  <si>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</si>
  <si>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</si>
  <si>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</si>
  <si>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</si>
  <si>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</si>
  <si>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</si>
  <si>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</si>
  <si>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ЗАТВЕРДЖУЮ</t>
  </si>
  <si>
    <t>Донбаська державна машинобудівна академія</t>
  </si>
  <si>
    <t>С</t>
  </si>
  <si>
    <t>К</t>
  </si>
  <si>
    <t>Дипломне проектування</t>
  </si>
  <si>
    <t>Всього</t>
  </si>
  <si>
    <t>№ п/п</t>
  </si>
  <si>
    <t>3 курс</t>
  </si>
  <si>
    <t>5 курс</t>
  </si>
  <si>
    <t xml:space="preserve"> Кількість заліків</t>
  </si>
  <si>
    <t>Економіка підприємства</t>
  </si>
  <si>
    <t>Організація виробництва</t>
  </si>
  <si>
    <t>Менеджмент</t>
  </si>
  <si>
    <t>Ректор __________________</t>
  </si>
  <si>
    <t>Політична економія</t>
  </si>
  <si>
    <t>Мікроекономіка</t>
  </si>
  <si>
    <t>Макроекономіка</t>
  </si>
  <si>
    <t>Статистика</t>
  </si>
  <si>
    <t>Маркетинг</t>
  </si>
  <si>
    <t>Економіка праці й соціально-трудові відносини</t>
  </si>
  <si>
    <t>Стратегія підприємства</t>
  </si>
  <si>
    <t>Проектний аналіз</t>
  </si>
  <si>
    <t>Бухгалтерський облік</t>
  </si>
  <si>
    <t>Економічний аналіз</t>
  </si>
  <si>
    <t>Н</t>
  </si>
  <si>
    <t>9</t>
  </si>
  <si>
    <t>Логістика</t>
  </si>
  <si>
    <t>Бухгалтерський облік (курсова робота)</t>
  </si>
  <si>
    <t>Економіка підприємства (курсова робота)</t>
  </si>
  <si>
    <t>Проектний аналіз (курсова робота)</t>
  </si>
  <si>
    <t>Триместр</t>
  </si>
  <si>
    <t>Регіональна економіка</t>
  </si>
  <si>
    <t>Потенціал і розвиток підприємства</t>
  </si>
  <si>
    <t>Управлінський облік</t>
  </si>
  <si>
    <t>лекції</t>
  </si>
  <si>
    <t>ЗАГАЛЬНА КІЛЬКІСТЬ ГОДИН</t>
  </si>
  <si>
    <t>на базі ВНЗ 1 рівня</t>
  </si>
  <si>
    <t>на базі академії</t>
  </si>
  <si>
    <t>Історія економіки та економічної думки</t>
  </si>
  <si>
    <t>Планування і контроль на підприємстві</t>
  </si>
  <si>
    <t>ІНТЕГРОВАНИЙ НАВЧАЛЬНИЙ ПЛАН</t>
  </si>
  <si>
    <t>-</t>
  </si>
  <si>
    <t>Економіка та організація іноваційної діяльності</t>
  </si>
  <si>
    <t>Соціологія</t>
  </si>
  <si>
    <t>Управління витратами</t>
  </si>
  <si>
    <t>Зовнішньоекономічна діяльність</t>
  </si>
  <si>
    <t>Інформатика</t>
  </si>
  <si>
    <t>на базі академії (ВМ)</t>
  </si>
  <si>
    <t>Разом: у т.ч. на базі ВНЗ 1 рівня</t>
  </si>
  <si>
    <t>лабораторні</t>
  </si>
  <si>
    <t>Економіко-математичні методи та моделі (економетрика)</t>
  </si>
  <si>
    <t>Математика для економістів:</t>
  </si>
  <si>
    <t xml:space="preserve">Міжнародна економіка </t>
  </si>
  <si>
    <t>Захист  дипломної роботи бакалавра</t>
  </si>
  <si>
    <t xml:space="preserve"> Кількість екзаменів</t>
  </si>
  <si>
    <t>С/Н</t>
  </si>
  <si>
    <t>/С</t>
  </si>
  <si>
    <t>Перезарахування на базі ВНЗ 1-го рівня</t>
  </si>
  <si>
    <t>Культурологія</t>
  </si>
  <si>
    <t>Правознавство</t>
  </si>
  <si>
    <t>Психологія</t>
  </si>
  <si>
    <t>Етика</t>
  </si>
  <si>
    <t>5.03050601"Економічна статистика"</t>
  </si>
  <si>
    <t>5.03050901 "Бухгалтерський облік"</t>
  </si>
  <si>
    <t>5.03050702"Комерційна діяльність"</t>
  </si>
  <si>
    <t>Міністерство освіти і науки України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</si>
  <si>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</si>
  <si>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на основі ОПП молодшого спеціаліста за спеціальностями:</t>
  </si>
  <si>
    <t>5.03050801 "Фінансиі кредит"</t>
  </si>
  <si>
    <t>5.03050401 "Економіка підприємства"</t>
  </si>
  <si>
    <t>5.03051001 "Товарознавство та комерційна діяльність"</t>
  </si>
  <si>
    <t>ЗД</t>
  </si>
  <si>
    <t>Виконання дипломн. проекту</t>
  </si>
  <si>
    <t>Держ. атест.</t>
  </si>
  <si>
    <t>Усього</t>
  </si>
  <si>
    <t>Назва навчальної дисципліни</t>
  </si>
  <si>
    <t>на базі академії (ТЙ і МС)</t>
  </si>
  <si>
    <t xml:space="preserve">на базі академії </t>
  </si>
  <si>
    <t>7</t>
  </si>
  <si>
    <t xml:space="preserve">Строк навчання - 3роки </t>
  </si>
  <si>
    <t>ісп.</t>
  </si>
  <si>
    <t>Історія України на базі ВНЗ 1 рівня</t>
  </si>
  <si>
    <t>Історія української культури на базі ВНЗ 1 рівня</t>
  </si>
  <si>
    <t>зал.</t>
  </si>
  <si>
    <t>Українська мова (за професійним спрямуванням) на базі ВНЗ 1 рівня</t>
  </si>
  <si>
    <t>Філософія</t>
  </si>
  <si>
    <r>
      <t>______________(</t>
    </r>
    <r>
      <rPr>
        <u val="single"/>
        <sz val="14"/>
        <rFont val="Times New Roman"/>
        <family val="1"/>
      </rPr>
      <t>Ковальов В.Д.)</t>
    </r>
  </si>
  <si>
    <t>НАЗВА НАВЧАЛЬНОЇ ДИСЦИПЛІНИ</t>
  </si>
  <si>
    <t>Розподіл за триместрами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</si>
  <si>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</si>
  <si>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</si>
  <si>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</si>
  <si>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</si>
  <si>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</si>
  <si>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</si>
  <si>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4 курс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</si>
  <si>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</si>
  <si>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</si>
  <si>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</si>
  <si>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</si>
  <si>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</si>
  <si>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</si>
  <si>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</si>
  <si>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практичні</t>
  </si>
  <si>
    <t>кількість тижнів у семестрі</t>
  </si>
  <si>
    <t>1.1.1</t>
  </si>
  <si>
    <t>1.1.2</t>
  </si>
  <si>
    <t>1.1.3</t>
  </si>
  <si>
    <t>1.1.4</t>
  </si>
  <si>
    <t>1.1.5</t>
  </si>
  <si>
    <t>1.1.5.1</t>
  </si>
  <si>
    <t>1.2.1</t>
  </si>
  <si>
    <t>1.2.2</t>
  </si>
  <si>
    <t>1.2.3</t>
  </si>
  <si>
    <t>1.2.4</t>
  </si>
  <si>
    <t>в.о. Зав. кафедри ЕП</t>
  </si>
  <si>
    <t>Є.О. Підгора</t>
  </si>
  <si>
    <t>Декан факультету ФЕМ</t>
  </si>
  <si>
    <t>Є.В. Мироненко</t>
  </si>
  <si>
    <t>2.1.1</t>
  </si>
  <si>
    <t>2.1.2</t>
  </si>
  <si>
    <t>2.1.3</t>
  </si>
  <si>
    <t>2.1.4</t>
  </si>
  <si>
    <t>2.2.2</t>
  </si>
  <si>
    <t>Разом п 1.1:</t>
  </si>
  <si>
    <t>Разом п 1.2:</t>
  </si>
  <si>
    <t>Разом п 2.1:</t>
  </si>
  <si>
    <t>Разом п 2.2:</t>
  </si>
  <si>
    <t>Основи охорони праці</t>
  </si>
  <si>
    <t>4/0</t>
  </si>
  <si>
    <t>РАЗОМ за рівень "Бакалавр":</t>
  </si>
  <si>
    <t xml:space="preserve"> на базі академії</t>
  </si>
  <si>
    <t>На базі ВНЗ 1 рівня</t>
  </si>
  <si>
    <t xml:space="preserve">Триместр </t>
  </si>
  <si>
    <t xml:space="preserve"> Кількість курсових проектів</t>
  </si>
  <si>
    <t xml:space="preserve"> Кількість курсових робіт</t>
  </si>
  <si>
    <t xml:space="preserve">1.1.  Гуманітарні та соціально-економічні дисципліни  </t>
  </si>
  <si>
    <t>1.3 Дисципліни професійної підготовки</t>
  </si>
  <si>
    <t>1.2.2.1</t>
  </si>
  <si>
    <t>1.2.5</t>
  </si>
  <si>
    <t>1.2.5.1</t>
  </si>
  <si>
    <t>1.2.5.2</t>
  </si>
  <si>
    <t>1.2.6</t>
  </si>
  <si>
    <t>1.2.7</t>
  </si>
  <si>
    <t>1.2.7.1</t>
  </si>
  <si>
    <t>1.3.1</t>
  </si>
  <si>
    <t>1.3.2</t>
  </si>
  <si>
    <t>1.3.3</t>
  </si>
  <si>
    <t>1.3.4</t>
  </si>
  <si>
    <t>1.3.5</t>
  </si>
  <si>
    <t>1.3.4.1</t>
  </si>
  <si>
    <t>1.3.6</t>
  </si>
  <si>
    <t>1.3.7</t>
  </si>
  <si>
    <t>1.3.8</t>
  </si>
  <si>
    <t>1.3.10</t>
  </si>
  <si>
    <t>1.3.10.1</t>
  </si>
  <si>
    <t>1.3.11</t>
  </si>
  <si>
    <t>1.3.11.1</t>
  </si>
  <si>
    <t>1.3.12</t>
  </si>
  <si>
    <t>1.3.12.1</t>
  </si>
  <si>
    <t>1.3.13</t>
  </si>
  <si>
    <t>1.3.13.1</t>
  </si>
  <si>
    <t>1.3.14</t>
  </si>
  <si>
    <t>1.3.14.1</t>
  </si>
  <si>
    <t>1.3.15</t>
  </si>
  <si>
    <t>1.3.15.1</t>
  </si>
  <si>
    <t>1.3.16</t>
  </si>
  <si>
    <t>1.3.17</t>
  </si>
  <si>
    <t>1.3.18</t>
  </si>
  <si>
    <t>Разом п 1.3:</t>
  </si>
  <si>
    <t>2.3.1</t>
  </si>
  <si>
    <t>2.3.2</t>
  </si>
  <si>
    <t>2.3.3</t>
  </si>
  <si>
    <t>2.3.4</t>
  </si>
  <si>
    <t>Разом п 3:</t>
  </si>
  <si>
    <t xml:space="preserve">1.2. Дисципліни природничо-наукової (фундаментальної) підготовки </t>
  </si>
  <si>
    <t>1.2.1.1</t>
  </si>
  <si>
    <t>1.2.4.1</t>
  </si>
  <si>
    <t>1.2.6.1</t>
  </si>
  <si>
    <t>на базі ВНЗ 1 рівня - Безпека життедіяльності</t>
  </si>
  <si>
    <t>на базі ВНЗ 1 рівня - Основи охорони праці</t>
  </si>
  <si>
    <t>1.3.1.1</t>
  </si>
  <si>
    <t>1.3.1.2</t>
  </si>
  <si>
    <t>2.2.2.1</t>
  </si>
  <si>
    <t>2.3 Дисципліни професійної підготовки</t>
  </si>
  <si>
    <t>2.3.2.1</t>
  </si>
  <si>
    <t>2.3.3.1</t>
  </si>
  <si>
    <t>2.3.4.1</t>
  </si>
  <si>
    <t>Разом п 2.3:</t>
  </si>
  <si>
    <t>3.1</t>
  </si>
  <si>
    <t>3.2</t>
  </si>
  <si>
    <t>1. ОБОВ'ЯЗКОВІ НАВЧАЛЬНІ  ДИСЦИПЛІНИ</t>
  </si>
  <si>
    <t>1.1.1.2</t>
  </si>
  <si>
    <t>Іноземна мова (за професійним спрямуванням) починаючи з 17/18 н.р.</t>
  </si>
  <si>
    <t>І . ГРАФІК НАВЧАЛЬНОГО ПРОЦЕСУ</t>
  </si>
  <si>
    <t>Н/</t>
  </si>
  <si>
    <t xml:space="preserve">К  </t>
  </si>
  <si>
    <t xml:space="preserve"> </t>
  </si>
  <si>
    <t>Настовна та екзаменаційна сесія</t>
  </si>
  <si>
    <t>Захист дипломного проекту</t>
  </si>
  <si>
    <t>"___" ____________ 2016 р.</t>
  </si>
  <si>
    <t xml:space="preserve">V. План навчального процесу на 2016/2017 н.р.   Економіка підприємства  (бакалавр, прискорене навчання, з/о)    3-5 курси               </t>
  </si>
  <si>
    <t>Основи нормування</t>
  </si>
  <si>
    <r>
      <rPr>
        <sz val="12"/>
        <rFont val="Times New Roman"/>
        <family val="1"/>
      </rPr>
      <t>Потенціал і розвиток підприємства</t>
    </r>
    <r>
      <rPr>
        <b/>
        <sz val="12"/>
        <rFont val="Times New Roman"/>
        <family val="1"/>
      </rPr>
      <t xml:space="preserve"> (курсова робота)</t>
    </r>
  </si>
  <si>
    <t xml:space="preserve"> Фінанси, гроші і кредит</t>
  </si>
  <si>
    <t>1.3.3.1</t>
  </si>
  <si>
    <t>1.3.3.2</t>
  </si>
  <si>
    <t>1.3.6.1</t>
  </si>
  <si>
    <t>1.3.8.1</t>
  </si>
  <si>
    <t>1.3.9</t>
  </si>
  <si>
    <t>1.3.9.1</t>
  </si>
  <si>
    <t>1.3.11.2</t>
  </si>
  <si>
    <t>1.3.12.2</t>
  </si>
  <si>
    <t>2.2.1</t>
  </si>
  <si>
    <t>2.2.1.1</t>
  </si>
  <si>
    <r>
      <t xml:space="preserve">галузь знань: </t>
    </r>
    <r>
      <rPr>
        <b/>
        <sz val="16"/>
        <rFont val="Times New Roman"/>
        <family val="1"/>
      </rPr>
      <t>05 Соціальні та поведінкові науки</t>
    </r>
  </si>
  <si>
    <r>
      <t xml:space="preserve">напрям: </t>
    </r>
    <r>
      <rPr>
        <b/>
        <sz val="16"/>
        <rFont val="Times New Roman"/>
        <family val="1"/>
      </rPr>
      <t xml:space="preserve">051 Економіка </t>
    </r>
  </si>
  <si>
    <r>
      <t>спеціалізація:</t>
    </r>
    <r>
      <rPr>
        <b/>
        <sz val="16"/>
        <rFont val="Times New Roman"/>
        <family val="1"/>
      </rPr>
      <t xml:space="preserve"> Економіка</t>
    </r>
  </si>
  <si>
    <r>
      <t xml:space="preserve">форма навчання:    </t>
    </r>
    <r>
      <rPr>
        <b/>
        <sz val="16"/>
        <rFont val="Times New Roman"/>
        <family val="1"/>
      </rPr>
      <t xml:space="preserve">заочна </t>
    </r>
  </si>
  <si>
    <t>Кваліфікація: фахівець з економіки</t>
  </si>
  <si>
    <t>8/2</t>
  </si>
  <si>
    <t>8/4</t>
  </si>
  <si>
    <t>4/2</t>
  </si>
  <si>
    <t>12/4</t>
  </si>
  <si>
    <t>28/10</t>
  </si>
  <si>
    <t>24/10</t>
  </si>
  <si>
    <t>4</t>
  </si>
  <si>
    <t>24/8</t>
  </si>
  <si>
    <t>28/2</t>
  </si>
  <si>
    <t>24/6</t>
  </si>
  <si>
    <t>16/2</t>
  </si>
  <si>
    <t>Мотивація  та управління персоналом</t>
  </si>
  <si>
    <t>32/10</t>
  </si>
  <si>
    <t>36/12</t>
  </si>
  <si>
    <t>32/8</t>
  </si>
  <si>
    <t>32/2</t>
  </si>
  <si>
    <t>28/6</t>
  </si>
  <si>
    <t>2. ДИСЦИПЛІНИ ВІЛЬНОГО ВИБОРУ</t>
  </si>
  <si>
    <t>2.1 Соціально-гуманітарні (факультативні) дисципліни</t>
  </si>
  <si>
    <t>2.2 Природничо-наукові (фундаментальні)дисципліни</t>
  </si>
  <si>
    <t>1.3.7.1</t>
  </si>
  <si>
    <t>1.3.16.1</t>
  </si>
  <si>
    <t>1.3.18.1</t>
  </si>
  <si>
    <t xml:space="preserve">       II. ЗВЕДЕНІ ДАНІ ПРО БЮДЖЕТ ЧАСУ, тижні                                                                ІІІ.  ДЕРЖАВНА АТЕСТАЦІЯ</t>
  </si>
  <si>
    <t>Форма державної атестації (екзамен, дипломний проект (робота))</t>
  </si>
  <si>
    <t xml:space="preserve">Позначення: Т – теоретичне навчання; С – екзаменаційна сесія; К – канікули; Д– дипломне проектування; ЗД – захист дипломного проекту </t>
  </si>
  <si>
    <t>3 ДЕРЖАВНА АТЕСТАЦІЯ</t>
  </si>
  <si>
    <t>0/0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</si>
</sst>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_ ;\-#,##0\ "/>
    <numFmt numFmtId="193" formatCode="#,##0.0_ ;\-#,##0.0\ "/>
    <numFmt numFmtId="194" formatCode="#,##0.00;\-* #,##0.00_-;\ &quot;&quot;_-;_-@_-"/>
    <numFmt numFmtId="195" formatCode="#,##0_-;\-* #,##0_-;\ _-;_-@_-"/>
    <numFmt numFmtId="196" formatCode="#,##0;\-* #,##0_-;\ _-;_-@_-"/>
  </numFmts>
  <fonts count="6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u val="single"/>
      <sz val="14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8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92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5" fillId="0" borderId="0" xfId="53" applyFont="1">
      <alignment/>
      <protection/>
    </xf>
    <xf numFmtId="0" fontId="14" fillId="0" borderId="0" xfId="53" applyFont="1">
      <alignment/>
      <protection/>
    </xf>
    <xf numFmtId="0" fontId="16" fillId="0" borderId="0" xfId="53" applyFont="1">
      <alignment/>
      <protection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92" fontId="21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 applyProtection="1">
      <alignment horizontal="center" vertical="center"/>
      <protection/>
    </xf>
    <xf numFmtId="1" fontId="22" fillId="0" borderId="2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vertical="center" wrapText="1"/>
      <protection/>
    </xf>
    <xf numFmtId="1" fontId="7" fillId="0" borderId="23" xfId="0" applyNumberFormat="1" applyFont="1" applyFill="1" applyBorder="1" applyAlignment="1" applyProtection="1">
      <alignment horizontal="center" vertical="center"/>
      <protection/>
    </xf>
    <xf numFmtId="0" fontId="2" fillId="32" borderId="16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1" fontId="22" fillId="0" borderId="28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vertical="center" wrapText="1"/>
    </xf>
    <xf numFmtId="195" fontId="2" fillId="0" borderId="30" xfId="0" applyNumberFormat="1" applyFont="1" applyFill="1" applyBorder="1" applyAlignment="1" applyProtection="1">
      <alignment horizontal="center" vertical="center"/>
      <protection/>
    </xf>
    <xf numFmtId="195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Fill="1" applyBorder="1" applyAlignment="1" applyProtection="1">
      <alignment horizontal="center" vertical="center"/>
      <protection/>
    </xf>
    <xf numFmtId="195" fontId="2" fillId="0" borderId="33" xfId="0" applyNumberFormat="1" applyFont="1" applyFill="1" applyBorder="1" applyAlignment="1" applyProtection="1">
      <alignment horizontal="center" vertical="center"/>
      <protection/>
    </xf>
    <xf numFmtId="195" fontId="2" fillId="0" borderId="34" xfId="0" applyNumberFormat="1" applyFont="1" applyFill="1" applyBorder="1" applyAlignment="1" applyProtection="1">
      <alignment horizontal="center" vertical="center"/>
      <protection/>
    </xf>
    <xf numFmtId="195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12" xfId="0" applyNumberFormat="1" applyFont="1" applyFill="1" applyBorder="1" applyAlignment="1" applyProtection="1">
      <alignment horizontal="center" vertical="center"/>
      <protection/>
    </xf>
    <xf numFmtId="196" fontId="2" fillId="0" borderId="28" xfId="0" applyNumberFormat="1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191" fontId="2" fillId="32" borderId="23" xfId="0" applyNumberFormat="1" applyFont="1" applyFill="1" applyBorder="1" applyAlignment="1" applyProtection="1">
      <alignment horizontal="center" vertical="center"/>
      <protection/>
    </xf>
    <xf numFmtId="0" fontId="2" fillId="32" borderId="23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49" fontId="2" fillId="6" borderId="18" xfId="0" applyNumberFormat="1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190" fontId="7" fillId="6" borderId="18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6" borderId="13" xfId="0" applyNumberFormat="1" applyFont="1" applyFill="1" applyBorder="1" applyAlignment="1">
      <alignment horizontal="center" vertical="center" wrapText="1"/>
    </xf>
    <xf numFmtId="190" fontId="7" fillId="0" borderId="36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left" vertical="center" wrapText="1"/>
    </xf>
    <xf numFmtId="190" fontId="2" fillId="0" borderId="3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90" fontId="2" fillId="32" borderId="39" xfId="0" applyNumberFormat="1" applyFont="1" applyFill="1" applyBorder="1" applyAlignment="1">
      <alignment horizontal="center" vertical="center"/>
    </xf>
    <xf numFmtId="1" fontId="7" fillId="32" borderId="23" xfId="0" applyNumberFormat="1" applyFont="1" applyFill="1" applyBorder="1" applyAlignment="1">
      <alignment horizontal="center" vertical="center" wrapText="1"/>
    </xf>
    <xf numFmtId="49" fontId="7" fillId="6" borderId="18" xfId="0" applyNumberFormat="1" applyFont="1" applyFill="1" applyBorder="1" applyAlignment="1" applyProtection="1">
      <alignment vertical="center"/>
      <protection/>
    </xf>
    <xf numFmtId="1" fontId="7" fillId="6" borderId="18" xfId="0" applyNumberFormat="1" applyFont="1" applyFill="1" applyBorder="1" applyAlignment="1">
      <alignment horizontal="center" vertical="center" wrapText="1"/>
    </xf>
    <xf numFmtId="1" fontId="7" fillId="6" borderId="32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" fontId="7" fillId="32" borderId="43" xfId="0" applyNumberFormat="1" applyFont="1" applyFill="1" applyBorder="1" applyAlignment="1">
      <alignment horizontal="center" vertical="center" wrapText="1"/>
    </xf>
    <xf numFmtId="1" fontId="2" fillId="6" borderId="13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32" borderId="42" xfId="0" applyNumberFormat="1" applyFont="1" applyFill="1" applyBorder="1" applyAlignment="1">
      <alignment horizontal="center" vertical="center" wrapText="1"/>
    </xf>
    <xf numFmtId="190" fontId="21" fillId="0" borderId="17" xfId="0" applyNumberFormat="1" applyFont="1" applyFill="1" applyBorder="1" applyAlignment="1" applyProtection="1">
      <alignment horizontal="center" vertical="center"/>
      <protection/>
    </xf>
    <xf numFmtId="190" fontId="22" fillId="0" borderId="17" xfId="0" applyNumberFormat="1" applyFont="1" applyFill="1" applyBorder="1" applyAlignment="1">
      <alignment horizontal="center" vertical="center" wrapText="1"/>
    </xf>
    <xf numFmtId="190" fontId="22" fillId="0" borderId="17" xfId="0" applyNumberFormat="1" applyFont="1" applyFill="1" applyBorder="1" applyAlignment="1" applyProtection="1">
      <alignment horizontal="center" vertical="center"/>
      <protection/>
    </xf>
    <xf numFmtId="190" fontId="2" fillId="0" borderId="17" xfId="0" applyNumberFormat="1" applyFont="1" applyFill="1" applyBorder="1" applyAlignment="1" applyProtection="1">
      <alignment horizontal="center" vertical="center"/>
      <protection/>
    </xf>
    <xf numFmtId="190" fontId="7" fillId="0" borderId="17" xfId="0" applyNumberFormat="1" applyFont="1" applyFill="1" applyBorder="1" applyAlignment="1" applyProtection="1">
      <alignment horizontal="center" vertical="center"/>
      <protection/>
    </xf>
    <xf numFmtId="193" fontId="2" fillId="0" borderId="17" xfId="0" applyNumberFormat="1" applyFont="1" applyFill="1" applyBorder="1" applyAlignment="1" applyProtection="1">
      <alignment horizontal="center" vertical="center"/>
      <protection/>
    </xf>
    <xf numFmtId="191" fontId="2" fillId="0" borderId="17" xfId="0" applyNumberFormat="1" applyFont="1" applyFill="1" applyBorder="1" applyAlignment="1" applyProtection="1">
      <alignment horizontal="center" vertical="center"/>
      <protection/>
    </xf>
    <xf numFmtId="191" fontId="7" fillId="0" borderId="27" xfId="0" applyNumberFormat="1" applyFont="1" applyFill="1" applyBorder="1" applyAlignment="1" applyProtection="1">
      <alignment horizontal="center" vertical="center"/>
      <protection/>
    </xf>
    <xf numFmtId="0" fontId="22" fillId="0" borderId="44" xfId="0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>
      <alignment horizontal="left" vertical="center" wrapText="1"/>
    </xf>
    <xf numFmtId="188" fontId="2" fillId="0" borderId="19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40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49" fontId="7" fillId="32" borderId="23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190" fontId="7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49" fontId="2" fillId="0" borderId="19" xfId="0" applyNumberFormat="1" applyFont="1" applyFill="1" applyBorder="1" applyAlignment="1">
      <alignment horizontal="center" vertical="center"/>
    </xf>
    <xf numFmtId="191" fontId="21" fillId="0" borderId="46" xfId="0" applyNumberFormat="1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1" fontId="21" fillId="0" borderId="40" xfId="0" applyNumberFormat="1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" fontId="2" fillId="32" borderId="23" xfId="0" applyNumberFormat="1" applyFont="1" applyFill="1" applyBorder="1" applyAlignment="1" applyProtection="1">
      <alignment horizontal="center" vertical="center"/>
      <protection/>
    </xf>
    <xf numFmtId="1" fontId="2" fillId="32" borderId="23" xfId="0" applyNumberFormat="1" applyFont="1" applyFill="1" applyBorder="1" applyAlignment="1">
      <alignment horizontal="center" vertical="center" wrapText="1"/>
    </xf>
    <xf numFmtId="1" fontId="2" fillId="32" borderId="47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190" fontId="7" fillId="6" borderId="49" xfId="0" applyNumberFormat="1" applyFont="1" applyFill="1" applyBorder="1" applyAlignment="1">
      <alignment horizontal="center" vertical="center"/>
    </xf>
    <xf numFmtId="1" fontId="7" fillId="6" borderId="49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32" borderId="42" xfId="0" applyNumberFormat="1" applyFont="1" applyFill="1" applyBorder="1" applyAlignment="1">
      <alignment horizontal="center" vertical="center" wrapText="1"/>
    </xf>
    <xf numFmtId="49" fontId="7" fillId="32" borderId="43" xfId="0" applyNumberFormat="1" applyFont="1" applyFill="1" applyBorder="1" applyAlignment="1">
      <alignment horizontal="center" vertical="center" wrapText="1"/>
    </xf>
    <xf numFmtId="49" fontId="7" fillId="6" borderId="13" xfId="0" applyNumberFormat="1" applyFont="1" applyFill="1" applyBorder="1" applyAlignment="1">
      <alignment horizontal="center" vertical="center" wrapText="1"/>
    </xf>
    <xf numFmtId="49" fontId="7" fillId="6" borderId="18" xfId="0" applyNumberFormat="1" applyFont="1" applyFill="1" applyBorder="1" applyAlignment="1">
      <alignment horizontal="center" vertical="center" wrapText="1"/>
    </xf>
    <xf numFmtId="49" fontId="7" fillId="6" borderId="32" xfId="0" applyNumberFormat="1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/>
      <protection/>
    </xf>
    <xf numFmtId="190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51" xfId="0" applyNumberFormat="1" applyFont="1" applyFill="1" applyBorder="1" applyAlignment="1">
      <alignment horizontal="center" vertical="center" wrapText="1"/>
    </xf>
    <xf numFmtId="190" fontId="21" fillId="0" borderId="46" xfId="0" applyNumberFormat="1" applyFont="1" applyFill="1" applyBorder="1" applyAlignment="1" applyProtection="1">
      <alignment horizontal="center" vertical="center"/>
      <protection/>
    </xf>
    <xf numFmtId="192" fontId="21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2" fillId="0" borderId="26" xfId="0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1" fontId="22" fillId="0" borderId="29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90" fontId="2" fillId="0" borderId="46" xfId="0" applyNumberFormat="1" applyFont="1" applyFill="1" applyBorder="1" applyAlignment="1" applyProtection="1">
      <alignment horizontal="center" vertical="center"/>
      <protection/>
    </xf>
    <xf numFmtId="1" fontId="2" fillId="0" borderId="40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left" vertical="center" wrapText="1"/>
    </xf>
    <xf numFmtId="0" fontId="2" fillId="0" borderId="44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190" fontId="7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193" fontId="2" fillId="0" borderId="46" xfId="0" applyNumberFormat="1" applyFont="1" applyFill="1" applyBorder="1" applyAlignment="1" applyProtection="1">
      <alignment horizontal="center" vertical="center"/>
      <protection/>
    </xf>
    <xf numFmtId="192" fontId="2" fillId="0" borderId="19" xfId="0" applyNumberFormat="1" applyFont="1" applyFill="1" applyBorder="1" applyAlignment="1" applyProtection="1">
      <alignment horizontal="center" vertical="center"/>
      <protection/>
    </xf>
    <xf numFmtId="191" fontId="2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53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1" fontId="21" fillId="0" borderId="19" xfId="0" applyNumberFormat="1" applyFont="1" applyFill="1" applyBorder="1" applyAlignment="1" applyProtection="1">
      <alignment horizontal="center" vertical="center"/>
      <protection/>
    </xf>
    <xf numFmtId="1" fontId="22" fillId="0" borderId="20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188" fontId="7" fillId="0" borderId="26" xfId="0" applyNumberFormat="1" applyFont="1" applyFill="1" applyBorder="1" applyAlignment="1" applyProtection="1">
      <alignment vertical="center"/>
      <protection/>
    </xf>
    <xf numFmtId="49" fontId="7" fillId="0" borderId="2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 wrapText="1"/>
    </xf>
    <xf numFmtId="1" fontId="7" fillId="0" borderId="5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 applyProtection="1">
      <alignment vertical="center"/>
      <protection/>
    </xf>
    <xf numFmtId="188" fontId="2" fillId="0" borderId="19" xfId="0" applyNumberFormat="1" applyFont="1" applyFill="1" applyBorder="1" applyAlignment="1" applyProtection="1">
      <alignment vertical="center"/>
      <protection/>
    </xf>
    <xf numFmtId="1" fontId="7" fillId="0" borderId="47" xfId="0" applyNumberFormat="1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49" fontId="22" fillId="0" borderId="27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7" fillId="0" borderId="56" xfId="0" applyNumberFormat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88" fontId="7" fillId="0" borderId="40" xfId="0" applyNumberFormat="1" applyFont="1" applyFill="1" applyBorder="1" applyAlignment="1" applyProtection="1">
      <alignment vertical="center"/>
      <protection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88" fontId="2" fillId="0" borderId="40" xfId="0" applyNumberFormat="1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188" fontId="7" fillId="0" borderId="29" xfId="0" applyNumberFormat="1" applyFont="1" applyFill="1" applyBorder="1" applyAlignment="1" applyProtection="1">
      <alignment horizontal="center" vertical="center"/>
      <protection/>
    </xf>
    <xf numFmtId="188" fontId="7" fillId="0" borderId="40" xfId="0" applyNumberFormat="1" applyFont="1" applyFill="1" applyBorder="1" applyAlignment="1" applyProtection="1">
      <alignment horizontal="center" vertical="center"/>
      <protection/>
    </xf>
    <xf numFmtId="49" fontId="7" fillId="0" borderId="4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horizontal="center" vertical="center"/>
      <protection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191" fontId="2" fillId="0" borderId="46" xfId="0" applyNumberFormat="1" applyFont="1" applyFill="1" applyBorder="1" applyAlignment="1" applyProtection="1">
      <alignment horizontal="center" vertical="center"/>
      <protection/>
    </xf>
    <xf numFmtId="190" fontId="7" fillId="0" borderId="56" xfId="0" applyNumberFormat="1" applyFont="1" applyFill="1" applyBorder="1" applyAlignment="1">
      <alignment horizontal="center" vertical="center" wrapText="1"/>
    </xf>
    <xf numFmtId="190" fontId="7" fillId="0" borderId="17" xfId="0" applyNumberFormat="1" applyFont="1" applyFill="1" applyBorder="1" applyAlignment="1">
      <alignment horizontal="center" vertical="center" wrapText="1"/>
    </xf>
    <xf numFmtId="190" fontId="7" fillId="0" borderId="27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57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49" fontId="7" fillId="0" borderId="62" xfId="0" applyNumberFormat="1" applyFont="1" applyFill="1" applyBorder="1" applyAlignment="1">
      <alignment vertical="center" wrapText="1"/>
    </xf>
    <xf numFmtId="49" fontId="7" fillId="6" borderId="49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 applyProtection="1">
      <alignment horizontal="left" vertical="center" wrapText="1"/>
      <protection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>
      <alignment vertical="center" wrapText="1"/>
    </xf>
    <xf numFmtId="188" fontId="2" fillId="0" borderId="21" xfId="0" applyNumberFormat="1" applyFont="1" applyFill="1" applyBorder="1" applyAlignment="1" applyProtection="1">
      <alignment vertical="center"/>
      <protection/>
    </xf>
    <xf numFmtId="188" fontId="2" fillId="0" borderId="28" xfId="0" applyNumberFormat="1" applyFont="1" applyFill="1" applyBorder="1" applyAlignment="1" applyProtection="1">
      <alignment vertical="center"/>
      <protection/>
    </xf>
    <xf numFmtId="188" fontId="2" fillId="0" borderId="41" xfId="0" applyNumberFormat="1" applyFont="1" applyFill="1" applyBorder="1" applyAlignment="1" applyProtection="1">
      <alignment vertical="center"/>
      <protection/>
    </xf>
    <xf numFmtId="188" fontId="2" fillId="0" borderId="16" xfId="0" applyNumberFormat="1" applyFont="1" applyFill="1" applyBorder="1" applyAlignment="1" applyProtection="1">
      <alignment vertical="center"/>
      <protection/>
    </xf>
    <xf numFmtId="188" fontId="2" fillId="0" borderId="26" xfId="0" applyNumberFormat="1" applyFont="1" applyFill="1" applyBorder="1" applyAlignment="1" applyProtection="1">
      <alignment vertical="center"/>
      <protection/>
    </xf>
    <xf numFmtId="188" fontId="2" fillId="0" borderId="23" xfId="0" applyNumberFormat="1" applyFont="1" applyFill="1" applyBorder="1" applyAlignment="1" applyProtection="1">
      <alignment vertical="center"/>
      <protection/>
    </xf>
    <xf numFmtId="188" fontId="2" fillId="6" borderId="18" xfId="0" applyNumberFormat="1" applyFont="1" applyFill="1" applyBorder="1" applyAlignment="1" applyProtection="1">
      <alignment vertical="center"/>
      <protection/>
    </xf>
    <xf numFmtId="190" fontId="2" fillId="0" borderId="17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90" fontId="2" fillId="0" borderId="56" xfId="0" applyNumberFormat="1" applyFont="1" applyFill="1" applyBorder="1" applyAlignment="1">
      <alignment horizontal="center" vertical="center" wrapText="1"/>
    </xf>
    <xf numFmtId="190" fontId="2" fillId="6" borderId="49" xfId="0" applyNumberFormat="1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88" fontId="2" fillId="0" borderId="40" xfId="0" applyNumberFormat="1" applyFont="1" applyFill="1" applyBorder="1" applyAlignment="1" applyProtection="1">
      <alignment horizontal="center" vertical="center" wrapText="1"/>
      <protection/>
    </xf>
    <xf numFmtId="188" fontId="2" fillId="0" borderId="28" xfId="0" applyNumberFormat="1" applyFont="1" applyFill="1" applyBorder="1" applyAlignment="1" applyProtection="1">
      <alignment horizontal="center" vertical="center" wrapText="1"/>
      <protection/>
    </xf>
    <xf numFmtId="188" fontId="2" fillId="0" borderId="26" xfId="0" applyNumberFormat="1" applyFont="1" applyFill="1" applyBorder="1" applyAlignment="1" applyProtection="1">
      <alignment horizontal="center" vertical="center" wrapText="1"/>
      <protection/>
    </xf>
    <xf numFmtId="188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left" vertical="center" wrapText="1"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 wrapText="1"/>
    </xf>
    <xf numFmtId="188" fontId="2" fillId="0" borderId="20" xfId="0" applyNumberFormat="1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90" fontId="2" fillId="0" borderId="4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188" fontId="2" fillId="0" borderId="41" xfId="0" applyNumberFormat="1" applyFont="1" applyFill="1" applyBorder="1" applyAlignment="1" applyProtection="1">
      <alignment horizontal="center" vertical="center"/>
      <protection/>
    </xf>
    <xf numFmtId="188" fontId="2" fillId="0" borderId="44" xfId="0" applyNumberFormat="1" applyFont="1" applyFill="1" applyBorder="1" applyAlignment="1" applyProtection="1">
      <alignment horizontal="center" vertical="center"/>
      <protection/>
    </xf>
    <xf numFmtId="188" fontId="2" fillId="0" borderId="26" xfId="0" applyNumberFormat="1" applyFont="1" applyFill="1" applyBorder="1" applyAlignment="1" applyProtection="1">
      <alignment horizontal="center" vertical="center"/>
      <protection/>
    </xf>
    <xf numFmtId="188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32" xfId="0" applyNumberFormat="1" applyFont="1" applyFill="1" applyBorder="1" applyAlignment="1" applyProtection="1">
      <alignment horizontal="center" vertical="center"/>
      <protection/>
    </xf>
    <xf numFmtId="188" fontId="2" fillId="0" borderId="42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88" fontId="2" fillId="0" borderId="43" xfId="0" applyNumberFormat="1" applyFont="1" applyFill="1" applyBorder="1" applyAlignment="1" applyProtection="1">
      <alignment horizontal="center" vertical="center"/>
      <protection/>
    </xf>
    <xf numFmtId="188" fontId="2" fillId="6" borderId="13" xfId="0" applyNumberFormat="1" applyFont="1" applyFill="1" applyBorder="1" applyAlignment="1" applyProtection="1">
      <alignment horizontal="center" vertical="center"/>
      <protection/>
    </xf>
    <xf numFmtId="188" fontId="2" fillId="6" borderId="18" xfId="0" applyNumberFormat="1" applyFont="1" applyFill="1" applyBorder="1" applyAlignment="1" applyProtection="1">
      <alignment horizontal="center" vertical="center"/>
      <protection/>
    </xf>
    <xf numFmtId="188" fontId="7" fillId="6" borderId="32" xfId="0" applyNumberFormat="1" applyFont="1" applyFill="1" applyBorder="1" applyAlignment="1" applyProtection="1">
      <alignment horizontal="center" vertical="center"/>
      <protection/>
    </xf>
    <xf numFmtId="188" fontId="2" fillId="0" borderId="58" xfId="0" applyNumberFormat="1" applyFont="1" applyFill="1" applyBorder="1" applyAlignment="1" applyProtection="1">
      <alignment horizontal="center" vertical="center"/>
      <protection/>
    </xf>
    <xf numFmtId="188" fontId="2" fillId="0" borderId="57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Border="1" applyAlignment="1">
      <alignment horizontal="center" vertical="center" wrapText="1"/>
    </xf>
    <xf numFmtId="0" fontId="7" fillId="0" borderId="65" xfId="0" applyNumberFormat="1" applyFont="1" applyFill="1" applyBorder="1" applyAlignment="1" applyProtection="1">
      <alignment horizontal="center" vertical="center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190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90" fontId="7" fillId="0" borderId="67" xfId="0" applyNumberFormat="1" applyFont="1" applyFill="1" applyBorder="1" applyAlignment="1" applyProtection="1">
      <alignment horizontal="center" vertical="center"/>
      <protection/>
    </xf>
    <xf numFmtId="1" fontId="7" fillId="0" borderId="67" xfId="0" applyNumberFormat="1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195" fontId="2" fillId="0" borderId="66" xfId="0" applyNumberFormat="1" applyFont="1" applyFill="1" applyBorder="1" applyAlignment="1" applyProtection="1">
      <alignment horizontal="center" vertical="center" wrapText="1"/>
      <protection/>
    </xf>
    <xf numFmtId="190" fontId="7" fillId="0" borderId="38" xfId="0" applyNumberFormat="1" applyFont="1" applyFill="1" applyBorder="1" applyAlignment="1" applyProtection="1">
      <alignment horizontal="center" vertical="center" wrapText="1"/>
      <protection/>
    </xf>
    <xf numFmtId="1" fontId="7" fillId="0" borderId="38" xfId="0" applyNumberFormat="1" applyFont="1" applyFill="1" applyBorder="1" applyAlignment="1" applyProtection="1">
      <alignment horizontal="center" vertical="center" wrapText="1"/>
      <protection/>
    </xf>
    <xf numFmtId="195" fontId="2" fillId="0" borderId="68" xfId="0" applyNumberFormat="1" applyFont="1" applyFill="1" applyBorder="1" applyAlignment="1" applyProtection="1">
      <alignment horizontal="center" vertical="center"/>
      <protection/>
    </xf>
    <xf numFmtId="1" fontId="7" fillId="33" borderId="0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188" fontId="2" fillId="0" borderId="20" xfId="0" applyNumberFormat="1" applyFont="1" applyFill="1" applyBorder="1" applyAlignment="1" applyProtection="1">
      <alignment horizontal="center" vertical="center" wrapText="1"/>
      <protection/>
    </xf>
    <xf numFmtId="188" fontId="2" fillId="0" borderId="15" xfId="0" applyNumberFormat="1" applyFont="1" applyFill="1" applyBorder="1" applyAlignment="1" applyProtection="1">
      <alignment horizontal="center" vertical="center" wrapText="1"/>
      <protection/>
    </xf>
    <xf numFmtId="188" fontId="2" fillId="0" borderId="55" xfId="0" applyNumberFormat="1" applyFont="1" applyFill="1" applyBorder="1" applyAlignment="1" applyProtection="1">
      <alignment horizontal="center" vertical="center" wrapText="1"/>
      <protection/>
    </xf>
    <xf numFmtId="191" fontId="21" fillId="0" borderId="17" xfId="0" applyNumberFormat="1" applyFont="1" applyFill="1" applyBorder="1" applyAlignment="1" applyProtection="1">
      <alignment horizontal="center" vertical="center"/>
      <protection/>
    </xf>
    <xf numFmtId="191" fontId="22" fillId="0" borderId="27" xfId="0" applyNumberFormat="1" applyFont="1" applyFill="1" applyBorder="1" applyAlignment="1" applyProtection="1">
      <alignment horizontal="center" vertical="center"/>
      <protection/>
    </xf>
    <xf numFmtId="1" fontId="22" fillId="0" borderId="40" xfId="0" applyNumberFormat="1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>
      <alignment horizontal="center" vertical="center" wrapText="1"/>
    </xf>
    <xf numFmtId="188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2" fillId="0" borderId="43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190" fontId="2" fillId="0" borderId="70" xfId="0" applyNumberFormat="1" applyFont="1" applyFill="1" applyBorder="1" applyAlignment="1">
      <alignment horizontal="center" vertical="center"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71" xfId="0" applyNumberFormat="1" applyFont="1" applyFill="1" applyBorder="1" applyAlignment="1">
      <alignment vertical="center" wrapText="1"/>
    </xf>
    <xf numFmtId="49" fontId="7" fillId="0" borderId="64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188" fontId="2" fillId="0" borderId="47" xfId="0" applyNumberFormat="1" applyFont="1" applyFill="1" applyBorder="1" applyAlignment="1" applyProtection="1">
      <alignment vertical="center"/>
      <protection/>
    </xf>
    <xf numFmtId="188" fontId="2" fillId="6" borderId="35" xfId="0" applyNumberFormat="1" applyFont="1" applyFill="1" applyBorder="1" applyAlignment="1" applyProtection="1">
      <alignment vertical="center"/>
      <protection/>
    </xf>
    <xf numFmtId="0" fontId="2" fillId="0" borderId="72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190" fontId="21" fillId="32" borderId="17" xfId="0" applyNumberFormat="1" applyFont="1" applyFill="1" applyBorder="1" applyAlignment="1" applyProtection="1">
      <alignment horizontal="center" vertical="center"/>
      <protection/>
    </xf>
    <xf numFmtId="190" fontId="2" fillId="32" borderId="48" xfId="0" applyNumberFormat="1" applyFont="1" applyFill="1" applyBorder="1" applyAlignment="1">
      <alignment horizontal="center" vertical="center"/>
    </xf>
    <xf numFmtId="190" fontId="7" fillId="6" borderId="38" xfId="0" applyNumberFormat="1" applyFont="1" applyFill="1" applyBorder="1" applyAlignment="1">
      <alignment horizontal="center" vertical="center"/>
    </xf>
    <xf numFmtId="49" fontId="7" fillId="0" borderId="72" xfId="0" applyNumberFormat="1" applyFont="1" applyFill="1" applyBorder="1" applyAlignment="1">
      <alignment horizontal="center" vertical="center" wrapText="1"/>
    </xf>
    <xf numFmtId="49" fontId="7" fillId="32" borderId="69" xfId="0" applyNumberFormat="1" applyFont="1" applyFill="1" applyBorder="1" applyAlignment="1">
      <alignment horizontal="center" vertical="center" wrapText="1"/>
    </xf>
    <xf numFmtId="49" fontId="7" fillId="6" borderId="73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vertical="center" wrapText="1"/>
    </xf>
    <xf numFmtId="188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88" fontId="2" fillId="0" borderId="47" xfId="0" applyNumberFormat="1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1" fillId="0" borderId="71" xfId="0" applyNumberFormat="1" applyFont="1" applyFill="1" applyBorder="1" applyAlignment="1">
      <alignment vertical="center" wrapText="1"/>
    </xf>
    <xf numFmtId="190" fontId="22" fillId="32" borderId="46" xfId="0" applyNumberFormat="1" applyFont="1" applyFill="1" applyBorder="1" applyAlignment="1" applyProtection="1">
      <alignment horizontal="center" vertical="center"/>
      <protection/>
    </xf>
    <xf numFmtId="190" fontId="22" fillId="32" borderId="27" xfId="0" applyNumberFormat="1" applyFont="1" applyFill="1" applyBorder="1" applyAlignment="1" applyProtection="1">
      <alignment horizontal="center" vertical="center"/>
      <protection/>
    </xf>
    <xf numFmtId="191" fontId="7" fillId="0" borderId="46" xfId="0" applyNumberFormat="1" applyFont="1" applyFill="1" applyBorder="1" applyAlignment="1" applyProtection="1">
      <alignment horizontal="center" vertical="center"/>
      <protection/>
    </xf>
    <xf numFmtId="190" fontId="7" fillId="0" borderId="48" xfId="0" applyNumberFormat="1" applyFont="1" applyFill="1" applyBorder="1" applyAlignment="1" applyProtection="1">
      <alignment horizontal="center" vertical="center"/>
      <protection/>
    </xf>
    <xf numFmtId="1" fontId="7" fillId="6" borderId="38" xfId="0" applyNumberFormat="1" applyFont="1" applyFill="1" applyBorder="1" applyAlignment="1">
      <alignment horizontal="center" vertical="center"/>
    </xf>
    <xf numFmtId="188" fontId="2" fillId="0" borderId="50" xfId="0" applyNumberFormat="1" applyFont="1" applyFill="1" applyBorder="1" applyAlignment="1" applyProtection="1">
      <alignment vertical="center"/>
      <protection/>
    </xf>
    <xf numFmtId="188" fontId="2" fillId="0" borderId="51" xfId="0" applyNumberFormat="1" applyFont="1" applyFill="1" applyBorder="1" applyAlignment="1" applyProtection="1">
      <alignment vertical="center"/>
      <protection/>
    </xf>
    <xf numFmtId="188" fontId="2" fillId="0" borderId="22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12" fillId="0" borderId="17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88" fontId="7" fillId="0" borderId="41" xfId="0" applyNumberFormat="1" applyFont="1" applyFill="1" applyBorder="1" applyAlignment="1" applyProtection="1">
      <alignment horizontal="center" vertical="center"/>
      <protection/>
    </xf>
    <xf numFmtId="1" fontId="7" fillId="0" borderId="16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Fill="1" applyBorder="1" applyAlignment="1">
      <alignment horizontal="center" vertical="center" wrapText="1"/>
    </xf>
    <xf numFmtId="1" fontId="7" fillId="0" borderId="3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5" fontId="2" fillId="0" borderId="76" xfId="0" applyNumberFormat="1" applyFont="1" applyFill="1" applyBorder="1" applyAlignment="1" applyProtection="1">
      <alignment horizontal="center" vertical="center"/>
      <protection/>
    </xf>
    <xf numFmtId="49" fontId="7" fillId="34" borderId="13" xfId="0" applyNumberFormat="1" applyFont="1" applyFill="1" applyBorder="1" applyAlignment="1" applyProtection="1">
      <alignment horizontal="center" vertical="center"/>
      <protection/>
    </xf>
    <xf numFmtId="188" fontId="7" fillId="34" borderId="18" xfId="0" applyNumberFormat="1" applyFont="1" applyFill="1" applyBorder="1" applyAlignment="1" applyProtection="1">
      <alignment horizontal="center" vertical="center"/>
      <protection/>
    </xf>
    <xf numFmtId="49" fontId="7" fillId="34" borderId="18" xfId="0" applyNumberFormat="1" applyFont="1" applyFill="1" applyBorder="1" applyAlignment="1" applyProtection="1">
      <alignment horizontal="center" vertical="center"/>
      <protection/>
    </xf>
    <xf numFmtId="188" fontId="7" fillId="34" borderId="32" xfId="0" applyNumberFormat="1" applyFont="1" applyFill="1" applyBorder="1" applyAlignment="1" applyProtection="1">
      <alignment horizontal="center" vertical="center"/>
      <protection/>
    </xf>
    <xf numFmtId="0" fontId="7" fillId="33" borderId="74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left" vertical="center" wrapText="1"/>
    </xf>
    <xf numFmtId="190" fontId="2" fillId="34" borderId="36" xfId="0" applyNumberFormat="1" applyFont="1" applyFill="1" applyBorder="1" applyAlignment="1" applyProtection="1">
      <alignment horizontal="center" vertical="center"/>
      <protection/>
    </xf>
    <xf numFmtId="1" fontId="7" fillId="34" borderId="26" xfId="0" applyNumberFormat="1" applyFont="1" applyFill="1" applyBorder="1" applyAlignment="1">
      <alignment horizontal="center" vertical="center"/>
    </xf>
    <xf numFmtId="49" fontId="2" fillId="34" borderId="44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/>
      <protection/>
    </xf>
    <xf numFmtId="1" fontId="2" fillId="0" borderId="73" xfId="0" applyNumberFormat="1" applyFont="1" applyFill="1" applyBorder="1" applyAlignment="1" applyProtection="1">
      <alignment horizontal="center" vertical="center"/>
      <protection/>
    </xf>
    <xf numFmtId="188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77" xfId="0" applyNumberFormat="1" applyFont="1" applyFill="1" applyBorder="1" applyAlignment="1" applyProtection="1">
      <alignment horizontal="center" vertical="center"/>
      <protection/>
    </xf>
    <xf numFmtId="0" fontId="2" fillId="0" borderId="78" xfId="0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 applyProtection="1">
      <alignment horizontal="center" vertical="center"/>
      <protection/>
    </xf>
    <xf numFmtId="49" fontId="2" fillId="0" borderId="78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 applyProtection="1">
      <alignment horizontal="center" vertical="center"/>
      <protection/>
    </xf>
    <xf numFmtId="49" fontId="2" fillId="0" borderId="80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>
      <alignment horizontal="center" vertical="center" wrapText="1"/>
    </xf>
    <xf numFmtId="188" fontId="7" fillId="0" borderId="13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>
      <alignment horizontal="center" vertical="center"/>
    </xf>
    <xf numFmtId="188" fontId="2" fillId="0" borderId="18" xfId="0" applyNumberFormat="1" applyFont="1" applyFill="1" applyBorder="1" applyAlignment="1" applyProtection="1">
      <alignment vertical="center"/>
      <protection/>
    </xf>
    <xf numFmtId="49" fontId="7" fillId="0" borderId="32" xfId="0" applyNumberFormat="1" applyFont="1" applyFill="1" applyBorder="1" applyAlignment="1">
      <alignment horizontal="center" vertical="center"/>
    </xf>
    <xf numFmtId="191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32" xfId="0" applyNumberFormat="1" applyFont="1" applyFill="1" applyBorder="1" applyAlignment="1" applyProtection="1">
      <alignment horizontal="center" vertical="center"/>
      <protection/>
    </xf>
    <xf numFmtId="49" fontId="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1" fontId="7" fillId="6" borderId="35" xfId="0" applyNumberFormat="1" applyFont="1" applyFill="1" applyBorder="1" applyAlignment="1">
      <alignment horizontal="center" vertical="center" wrapText="1"/>
    </xf>
    <xf numFmtId="188" fontId="2" fillId="0" borderId="69" xfId="0" applyNumberFormat="1" applyFont="1" applyFill="1" applyBorder="1" applyAlignment="1" applyProtection="1">
      <alignment horizontal="center" vertical="center"/>
      <protection/>
    </xf>
    <xf numFmtId="188" fontId="2" fillId="6" borderId="73" xfId="0" applyNumberFormat="1" applyFont="1" applyFill="1" applyBorder="1" applyAlignment="1" applyProtection="1">
      <alignment horizontal="center" vertical="center"/>
      <protection/>
    </xf>
    <xf numFmtId="188" fontId="2" fillId="0" borderId="47" xfId="0" applyNumberFormat="1" applyFont="1" applyFill="1" applyBorder="1" applyAlignment="1" applyProtection="1">
      <alignment horizontal="center" vertical="center"/>
      <protection/>
    </xf>
    <xf numFmtId="188" fontId="2" fillId="6" borderId="35" xfId="0" applyNumberFormat="1" applyFont="1" applyFill="1" applyBorder="1" applyAlignment="1" applyProtection="1">
      <alignment horizontal="center" vertical="center"/>
      <protection/>
    </xf>
    <xf numFmtId="1" fontId="7" fillId="33" borderId="0" xfId="0" applyNumberFormat="1" applyFont="1" applyFill="1" applyBorder="1" applyAlignment="1">
      <alignment horizontal="center" vertical="center" wrapText="1"/>
    </xf>
    <xf numFmtId="195" fontId="2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wrapText="1"/>
    </xf>
    <xf numFmtId="0" fontId="6" fillId="0" borderId="0" xfId="54" applyFont="1">
      <alignment/>
      <protection/>
    </xf>
    <xf numFmtId="0" fontId="8" fillId="0" borderId="0" xfId="54" applyFont="1" applyBorder="1" applyAlignment="1">
      <alignment horizontal="center"/>
      <protection/>
    </xf>
    <xf numFmtId="0" fontId="2" fillId="0" borderId="0" xfId="54" applyFont="1">
      <alignment/>
      <protection/>
    </xf>
    <xf numFmtId="0" fontId="1" fillId="0" borderId="0" xfId="54" applyFont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2" fillId="0" borderId="0" xfId="54" applyFont="1" applyBorder="1">
      <alignment/>
      <protection/>
    </xf>
    <xf numFmtId="0" fontId="15" fillId="0" borderId="0" xfId="54" applyFont="1" applyBorder="1" applyAlignment="1">
      <alignment horizontal="center" wrapText="1"/>
      <protection/>
    </xf>
    <xf numFmtId="0" fontId="16" fillId="0" borderId="0" xfId="54" applyFont="1" applyAlignment="1">
      <alignment wrapText="1"/>
      <protection/>
    </xf>
    <xf numFmtId="0" fontId="2" fillId="0" borderId="0" xfId="54" applyFont="1" applyAlignment="1">
      <alignment horizontal="center"/>
      <protection/>
    </xf>
    <xf numFmtId="0" fontId="8" fillId="0" borderId="0" xfId="53" applyFont="1">
      <alignment/>
      <protection/>
    </xf>
    <xf numFmtId="0" fontId="17" fillId="0" borderId="0" xfId="53" applyFont="1">
      <alignment/>
      <protection/>
    </xf>
    <xf numFmtId="0" fontId="18" fillId="0" borderId="0" xfId="54" applyFont="1" applyBorder="1" applyAlignment="1">
      <alignment horizontal="center" vertical="center"/>
      <protection/>
    </xf>
    <xf numFmtId="0" fontId="0" fillId="0" borderId="0" xfId="54" applyBorder="1" applyAlignment="1">
      <alignment horizontal="center" vertical="center"/>
      <protection/>
    </xf>
    <xf numFmtId="195" fontId="7" fillId="33" borderId="0" xfId="0" applyNumberFormat="1" applyFont="1" applyFill="1" applyBorder="1" applyAlignment="1" applyProtection="1">
      <alignment vertical="center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195" fontId="2" fillId="33" borderId="0" xfId="0" applyNumberFormat="1" applyFont="1" applyFill="1" applyBorder="1" applyAlignment="1" applyProtection="1">
      <alignment vertical="center"/>
      <protection/>
    </xf>
    <xf numFmtId="196" fontId="2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195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88" fontId="2" fillId="33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76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188" fontId="2" fillId="0" borderId="81" xfId="0" applyNumberFormat="1" applyFont="1" applyFill="1" applyBorder="1" applyAlignment="1" applyProtection="1">
      <alignment vertical="center"/>
      <protection/>
    </xf>
    <xf numFmtId="188" fontId="2" fillId="0" borderId="39" xfId="0" applyNumberFormat="1" applyFont="1" applyFill="1" applyBorder="1" applyAlignment="1" applyProtection="1">
      <alignment vertical="center"/>
      <protection/>
    </xf>
    <xf numFmtId="188" fontId="2" fillId="0" borderId="39" xfId="0" applyNumberFormat="1" applyFont="1" applyFill="1" applyBorder="1" applyAlignment="1" applyProtection="1">
      <alignment horizontal="center" vertical="center"/>
      <protection/>
    </xf>
    <xf numFmtId="188" fontId="2" fillId="0" borderId="82" xfId="0" applyNumberFormat="1" applyFont="1" applyFill="1" applyBorder="1" applyAlignment="1" applyProtection="1">
      <alignment vertical="center"/>
      <protection/>
    </xf>
    <xf numFmtId="188" fontId="2" fillId="0" borderId="83" xfId="0" applyNumberFormat="1" applyFont="1" applyFill="1" applyBorder="1" applyAlignment="1" applyProtection="1">
      <alignment vertical="center"/>
      <protection/>
    </xf>
    <xf numFmtId="188" fontId="63" fillId="0" borderId="13" xfId="0" applyNumberFormat="1" applyFont="1" applyFill="1" applyBorder="1" applyAlignment="1" applyProtection="1">
      <alignment horizontal="center" vertical="center"/>
      <protection/>
    </xf>
    <xf numFmtId="188" fontId="63" fillId="0" borderId="18" xfId="0" applyNumberFormat="1" applyFont="1" applyFill="1" applyBorder="1" applyAlignment="1" applyProtection="1">
      <alignment horizontal="center" vertical="center"/>
      <protection/>
    </xf>
    <xf numFmtId="193" fontId="63" fillId="0" borderId="32" xfId="0" applyNumberFormat="1" applyFont="1" applyFill="1" applyBorder="1" applyAlignment="1" applyProtection="1">
      <alignment horizontal="center" vertical="center"/>
      <protection/>
    </xf>
    <xf numFmtId="188" fontId="63" fillId="0" borderId="32" xfId="0" applyNumberFormat="1" applyFont="1" applyFill="1" applyBorder="1" applyAlignment="1" applyProtection="1">
      <alignment horizontal="center" vertical="center"/>
      <protection/>
    </xf>
    <xf numFmtId="188" fontId="63" fillId="0" borderId="73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>
      <alignment vertical="top"/>
    </xf>
    <xf numFmtId="49" fontId="2" fillId="33" borderId="84" xfId="0" applyNumberFormat="1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88" fontId="2" fillId="33" borderId="20" xfId="0" applyNumberFormat="1" applyFont="1" applyFill="1" applyBorder="1" applyAlignment="1" applyProtection="1">
      <alignment vertical="center"/>
      <protection/>
    </xf>
    <xf numFmtId="1" fontId="2" fillId="33" borderId="19" xfId="0" applyNumberFormat="1" applyFont="1" applyFill="1" applyBorder="1" applyAlignment="1" applyProtection="1">
      <alignment horizontal="center" vertical="center"/>
      <protection/>
    </xf>
    <xf numFmtId="1" fontId="2" fillId="33" borderId="20" xfId="0" applyNumberFormat="1" applyFont="1" applyFill="1" applyBorder="1" applyAlignment="1">
      <alignment horizontal="center" vertical="center" wrapText="1"/>
    </xf>
    <xf numFmtId="188" fontId="2" fillId="33" borderId="21" xfId="0" applyNumberFormat="1" applyFont="1" applyFill="1" applyBorder="1" applyAlignment="1" applyProtection="1">
      <alignment horizontal="center" vertical="center"/>
      <protection/>
    </xf>
    <xf numFmtId="188" fontId="2" fillId="33" borderId="19" xfId="0" applyNumberFormat="1" applyFont="1" applyFill="1" applyBorder="1" applyAlignment="1" applyProtection="1">
      <alignment horizontal="center" vertical="center"/>
      <protection/>
    </xf>
    <xf numFmtId="188" fontId="2" fillId="33" borderId="40" xfId="0" applyNumberFormat="1" applyFont="1" applyFill="1" applyBorder="1" applyAlignment="1" applyProtection="1">
      <alignment horizontal="center" vertical="center"/>
      <protection/>
    </xf>
    <xf numFmtId="188" fontId="2" fillId="33" borderId="57" xfId="0" applyNumberFormat="1" applyFont="1" applyFill="1" applyBorder="1" applyAlignment="1" applyProtection="1">
      <alignment horizontal="center" vertical="center"/>
      <protection/>
    </xf>
    <xf numFmtId="188" fontId="2" fillId="33" borderId="20" xfId="0" applyNumberFormat="1" applyFont="1" applyFill="1" applyBorder="1" applyAlignment="1" applyProtection="1">
      <alignment horizontal="center" vertical="center"/>
      <protection/>
    </xf>
    <xf numFmtId="49" fontId="2" fillId="33" borderId="85" xfId="0" applyNumberFormat="1" applyFont="1" applyFill="1" applyBorder="1" applyAlignment="1">
      <alignment horizontal="center" vertical="center" wrapText="1"/>
    </xf>
    <xf numFmtId="49" fontId="2" fillId="33" borderId="56" xfId="0" applyNumberFormat="1" applyFont="1" applyFill="1" applyBorder="1" applyAlignment="1">
      <alignment horizontal="left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88" fontId="2" fillId="33" borderId="37" xfId="0" applyNumberFormat="1" applyFont="1" applyFill="1" applyBorder="1" applyAlignment="1" applyProtection="1">
      <alignment vertical="center"/>
      <protection/>
    </xf>
    <xf numFmtId="190" fontId="2" fillId="33" borderId="56" xfId="0" applyNumberFormat="1" applyFont="1" applyFill="1" applyBorder="1" applyAlignment="1" applyProtection="1">
      <alignment horizontal="center" vertical="center"/>
      <protection/>
    </xf>
    <xf numFmtId="1" fontId="2" fillId="33" borderId="60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88" fontId="2" fillId="33" borderId="14" xfId="0" applyNumberFormat="1" applyFont="1" applyFill="1" applyBorder="1" applyAlignment="1" applyProtection="1">
      <alignment horizontal="center" vertical="center"/>
      <protection/>
    </xf>
    <xf numFmtId="188" fontId="2" fillId="33" borderId="16" xfId="0" applyNumberFormat="1" applyFont="1" applyFill="1" applyBorder="1" applyAlignment="1" applyProtection="1">
      <alignment horizontal="center" vertical="center"/>
      <protection/>
    </xf>
    <xf numFmtId="188" fontId="2" fillId="33" borderId="41" xfId="0" applyNumberFormat="1" applyFont="1" applyFill="1" applyBorder="1" applyAlignment="1" applyProtection="1">
      <alignment horizontal="center" vertical="center"/>
      <protection/>
    </xf>
    <xf numFmtId="188" fontId="2" fillId="33" borderId="60" xfId="0" applyNumberFormat="1" applyFont="1" applyFill="1" applyBorder="1" applyAlignment="1" applyProtection="1">
      <alignment horizontal="center" vertical="center"/>
      <protection/>
    </xf>
    <xf numFmtId="188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190" fontId="2" fillId="33" borderId="36" xfId="0" applyNumberFormat="1" applyFont="1" applyFill="1" applyBorder="1" applyAlignment="1" applyProtection="1">
      <alignment horizontal="center" vertical="center"/>
      <protection/>
    </xf>
    <xf numFmtId="1" fontId="2" fillId="33" borderId="11" xfId="0" applyNumberFormat="1" applyFont="1" applyFill="1" applyBorder="1" applyAlignment="1" applyProtection="1">
      <alignment horizontal="center" vertical="center"/>
      <protection/>
    </xf>
    <xf numFmtId="1" fontId="2" fillId="33" borderId="22" xfId="0" applyNumberFormat="1" applyFont="1" applyFill="1" applyBorder="1" applyAlignment="1">
      <alignment horizontal="center" vertical="center" wrapText="1"/>
    </xf>
    <xf numFmtId="188" fontId="2" fillId="33" borderId="50" xfId="0" applyNumberFormat="1" applyFont="1" applyFill="1" applyBorder="1" applyAlignment="1" applyProtection="1">
      <alignment horizontal="center" vertical="center"/>
      <protection/>
    </xf>
    <xf numFmtId="188" fontId="2" fillId="33" borderId="11" xfId="0" applyNumberFormat="1" applyFont="1" applyFill="1" applyBorder="1" applyAlignment="1" applyProtection="1">
      <alignment horizontal="center" vertical="center"/>
      <protection/>
    </xf>
    <xf numFmtId="188" fontId="2" fillId="33" borderId="51" xfId="0" applyNumberFormat="1" applyFont="1" applyFill="1" applyBorder="1" applyAlignment="1" applyProtection="1">
      <alignment horizontal="center" vertical="center"/>
      <protection/>
    </xf>
    <xf numFmtId="188" fontId="2" fillId="33" borderId="75" xfId="0" applyNumberFormat="1" applyFont="1" applyFill="1" applyBorder="1" applyAlignment="1" applyProtection="1">
      <alignment horizontal="center" vertical="center"/>
      <protection/>
    </xf>
    <xf numFmtId="188" fontId="2" fillId="33" borderId="22" xfId="0" applyNumberFormat="1" applyFont="1" applyFill="1" applyBorder="1" applyAlignment="1" applyProtection="1">
      <alignment horizontal="center" vertical="center"/>
      <protection/>
    </xf>
    <xf numFmtId="49" fontId="2" fillId="33" borderId="8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left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188" fontId="2" fillId="33" borderId="55" xfId="0" applyNumberFormat="1" applyFont="1" applyFill="1" applyBorder="1" applyAlignment="1" applyProtection="1">
      <alignment vertical="center"/>
      <protection/>
    </xf>
    <xf numFmtId="190" fontId="2" fillId="33" borderId="27" xfId="0" applyNumberFormat="1" applyFont="1" applyFill="1" applyBorder="1" applyAlignment="1" applyProtection="1">
      <alignment horizontal="center" vertical="center"/>
      <protection/>
    </xf>
    <xf numFmtId="1" fontId="2" fillId="33" borderId="59" xfId="0" applyNumberFormat="1" applyFont="1" applyFill="1" applyBorder="1" applyAlignment="1" applyProtection="1">
      <alignment horizontal="center" vertical="center"/>
      <protection/>
    </xf>
    <xf numFmtId="1" fontId="2" fillId="33" borderId="26" xfId="0" applyNumberFormat="1" applyFont="1" applyFill="1" applyBorder="1" applyAlignment="1" applyProtection="1">
      <alignment horizontal="center" vertical="center"/>
      <protection/>
    </xf>
    <xf numFmtId="1" fontId="2" fillId="33" borderId="55" xfId="0" applyNumberFormat="1" applyFont="1" applyFill="1" applyBorder="1" applyAlignment="1">
      <alignment horizontal="center" vertical="center" wrapText="1"/>
    </xf>
    <xf numFmtId="188" fontId="2" fillId="33" borderId="44" xfId="0" applyNumberFormat="1" applyFont="1" applyFill="1" applyBorder="1" applyAlignment="1" applyProtection="1">
      <alignment horizontal="center" vertical="center"/>
      <protection/>
    </xf>
    <xf numFmtId="188" fontId="2" fillId="33" borderId="26" xfId="0" applyNumberFormat="1" applyFont="1" applyFill="1" applyBorder="1" applyAlignment="1" applyProtection="1">
      <alignment horizontal="center" vertical="center"/>
      <protection/>
    </xf>
    <xf numFmtId="188" fontId="2" fillId="33" borderId="29" xfId="0" applyNumberFormat="1" applyFont="1" applyFill="1" applyBorder="1" applyAlignment="1" applyProtection="1">
      <alignment horizontal="center" vertical="center"/>
      <protection/>
    </xf>
    <xf numFmtId="188" fontId="2" fillId="33" borderId="59" xfId="0" applyNumberFormat="1" applyFont="1" applyFill="1" applyBorder="1" applyAlignment="1" applyProtection="1">
      <alignment horizontal="center" vertical="center"/>
      <protection/>
    </xf>
    <xf numFmtId="188" fontId="2" fillId="33" borderId="55" xfId="0" applyNumberFormat="1" applyFont="1" applyFill="1" applyBorder="1" applyAlignment="1" applyProtection="1">
      <alignment horizontal="center" vertical="center"/>
      <protection/>
    </xf>
    <xf numFmtId="49" fontId="2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vertical="center" wrapText="1"/>
    </xf>
    <xf numFmtId="0" fontId="2" fillId="33" borderId="50" xfId="0" applyFont="1" applyFill="1" applyBorder="1" applyAlignment="1">
      <alignment horizontal="center" vertical="center" wrapText="1"/>
    </xf>
    <xf numFmtId="188" fontId="2" fillId="33" borderId="51" xfId="0" applyNumberFormat="1" applyFont="1" applyFill="1" applyBorder="1" applyAlignment="1" applyProtection="1">
      <alignment vertical="center"/>
      <protection/>
    </xf>
    <xf numFmtId="1" fontId="2" fillId="33" borderId="50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88" fontId="2" fillId="33" borderId="28" xfId="0" applyNumberFormat="1" applyFont="1" applyFill="1" applyBorder="1" applyAlignment="1" applyProtection="1">
      <alignment vertical="center"/>
      <protection/>
    </xf>
    <xf numFmtId="191" fontId="21" fillId="33" borderId="17" xfId="0" applyNumberFormat="1" applyFont="1" applyFill="1" applyBorder="1" applyAlignment="1" applyProtection="1">
      <alignment horizontal="center" vertical="center"/>
      <protection/>
    </xf>
    <xf numFmtId="1" fontId="21" fillId="33" borderId="12" xfId="0" applyNumberFormat="1" applyFont="1" applyFill="1" applyBorder="1" applyAlignment="1" applyProtection="1">
      <alignment horizontal="center" vertical="center"/>
      <protection/>
    </xf>
    <xf numFmtId="1" fontId="21" fillId="33" borderId="15" xfId="0" applyNumberFormat="1" applyFont="1" applyFill="1" applyBorder="1" applyAlignment="1">
      <alignment horizontal="center" vertical="center" wrapText="1"/>
    </xf>
    <xf numFmtId="188" fontId="2" fillId="33" borderId="12" xfId="0" applyNumberFormat="1" applyFont="1" applyFill="1" applyBorder="1" applyAlignment="1" applyProtection="1">
      <alignment horizontal="center" vertical="center"/>
      <protection/>
    </xf>
    <xf numFmtId="188" fontId="2" fillId="33" borderId="10" xfId="0" applyNumberFormat="1" applyFont="1" applyFill="1" applyBorder="1" applyAlignment="1" applyProtection="1">
      <alignment horizontal="center" vertical="center"/>
      <protection/>
    </xf>
    <xf numFmtId="188" fontId="2" fillId="33" borderId="28" xfId="0" applyNumberFormat="1" applyFont="1" applyFill="1" applyBorder="1" applyAlignment="1" applyProtection="1">
      <alignment horizontal="center" vertical="center"/>
      <protection/>
    </xf>
    <xf numFmtId="188" fontId="2" fillId="33" borderId="58" xfId="0" applyNumberFormat="1" applyFont="1" applyFill="1" applyBorder="1" applyAlignment="1" applyProtection="1">
      <alignment horizontal="center" vertical="center"/>
      <protection/>
    </xf>
    <xf numFmtId="188" fontId="2" fillId="33" borderId="15" xfId="0" applyNumberFormat="1" applyFont="1" applyFill="1" applyBorder="1" applyAlignment="1" applyProtection="1">
      <alignment horizontal="center" vertical="center"/>
      <protection/>
    </xf>
    <xf numFmtId="49" fontId="2" fillId="33" borderId="56" xfId="0" applyNumberFormat="1" applyFont="1" applyFill="1" applyBorder="1" applyAlignment="1">
      <alignment horizontal="center" vertical="center" wrapText="1"/>
    </xf>
    <xf numFmtId="49" fontId="2" fillId="33" borderId="56" xfId="0" applyNumberFormat="1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1" fillId="33" borderId="16" xfId="0" applyNumberFormat="1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188" fontId="2" fillId="33" borderId="41" xfId="0" applyNumberFormat="1" applyFont="1" applyFill="1" applyBorder="1" applyAlignment="1" applyProtection="1">
      <alignment vertical="center"/>
      <protection/>
    </xf>
    <xf numFmtId="191" fontId="21" fillId="33" borderId="56" xfId="0" applyNumberFormat="1" applyFont="1" applyFill="1" applyBorder="1" applyAlignment="1" applyProtection="1">
      <alignment horizontal="center" vertical="center"/>
      <protection/>
    </xf>
    <xf numFmtId="1" fontId="21" fillId="33" borderId="14" xfId="0" applyNumberFormat="1" applyFont="1" applyFill="1" applyBorder="1" applyAlignment="1" applyProtection="1">
      <alignment horizontal="center" vertical="center"/>
      <protection/>
    </xf>
    <xf numFmtId="1" fontId="21" fillId="33" borderId="37" xfId="0" applyNumberFormat="1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49" fontId="22" fillId="33" borderId="46" xfId="0" applyNumberFormat="1" applyFont="1" applyFill="1" applyBorder="1" applyAlignment="1">
      <alignment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188" fontId="2" fillId="33" borderId="40" xfId="0" applyNumberFormat="1" applyFont="1" applyFill="1" applyBorder="1" applyAlignment="1" applyProtection="1">
      <alignment vertical="center"/>
      <protection/>
    </xf>
    <xf numFmtId="191" fontId="22" fillId="33" borderId="46" xfId="0" applyNumberFormat="1" applyFont="1" applyFill="1" applyBorder="1" applyAlignment="1" applyProtection="1">
      <alignment horizontal="center" vertical="center"/>
      <protection/>
    </xf>
    <xf numFmtId="1" fontId="22" fillId="33" borderId="21" xfId="0" applyNumberFormat="1" applyFont="1" applyFill="1" applyBorder="1" applyAlignment="1" applyProtection="1">
      <alignment horizontal="center" vertical="center"/>
      <protection/>
    </xf>
    <xf numFmtId="188" fontId="2" fillId="33" borderId="48" xfId="0" applyNumberFormat="1" applyFont="1" applyFill="1" applyBorder="1" applyAlignment="1" applyProtection="1">
      <alignment vertical="center"/>
      <protection/>
    </xf>
    <xf numFmtId="49" fontId="2" fillId="33" borderId="17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 applyProtection="1">
      <alignment horizontal="center" vertical="center"/>
      <protection/>
    </xf>
    <xf numFmtId="0" fontId="21" fillId="33" borderId="44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188" fontId="2" fillId="33" borderId="29" xfId="0" applyNumberFormat="1" applyFont="1" applyFill="1" applyBorder="1" applyAlignment="1" applyProtection="1">
      <alignment vertical="center"/>
      <protection/>
    </xf>
    <xf numFmtId="191" fontId="21" fillId="33" borderId="27" xfId="0" applyNumberFormat="1" applyFont="1" applyFill="1" applyBorder="1" applyAlignment="1" applyProtection="1">
      <alignment horizontal="center" vertical="center"/>
      <protection/>
    </xf>
    <xf numFmtId="1" fontId="21" fillId="33" borderId="44" xfId="0" applyNumberFormat="1" applyFont="1" applyFill="1" applyBorder="1" applyAlignment="1" applyProtection="1">
      <alignment horizontal="center" vertical="center"/>
      <protection/>
    </xf>
    <xf numFmtId="49" fontId="2" fillId="33" borderId="29" xfId="0" applyNumberFormat="1" applyFont="1" applyFill="1" applyBorder="1" applyAlignment="1" applyProtection="1">
      <alignment horizontal="center" vertical="center"/>
      <protection/>
    </xf>
    <xf numFmtId="190" fontId="7" fillId="33" borderId="46" xfId="0" applyNumberFormat="1" applyFont="1" applyFill="1" applyBorder="1" applyAlignment="1" applyProtection="1">
      <alignment horizontal="center" vertical="center"/>
      <protection/>
    </xf>
    <xf numFmtId="1" fontId="7" fillId="33" borderId="57" xfId="0" applyNumberFormat="1" applyFont="1" applyFill="1" applyBorder="1" applyAlignment="1" applyProtection="1">
      <alignment horizontal="center" vertical="center"/>
      <protection/>
    </xf>
    <xf numFmtId="190" fontId="7" fillId="0" borderId="13" xfId="0" applyNumberFormat="1" applyFont="1" applyFill="1" applyBorder="1" applyAlignment="1" applyProtection="1">
      <alignment horizontal="center" vertical="center"/>
      <protection/>
    </xf>
    <xf numFmtId="190" fontId="2" fillId="33" borderId="46" xfId="0" applyNumberFormat="1" applyFont="1" applyFill="1" applyBorder="1" applyAlignment="1">
      <alignment horizontal="center" vertical="center" wrapText="1"/>
    </xf>
    <xf numFmtId="190" fontId="2" fillId="33" borderId="17" xfId="0" applyNumberFormat="1" applyFont="1" applyFill="1" applyBorder="1" applyAlignment="1" applyProtection="1">
      <alignment horizontal="center" vertical="center"/>
      <protection/>
    </xf>
    <xf numFmtId="190" fontId="7" fillId="33" borderId="27" xfId="0" applyNumberFormat="1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 vertical="center" wrapText="1"/>
    </xf>
    <xf numFmtId="49" fontId="2" fillId="33" borderId="46" xfId="0" applyNumberFormat="1" applyFont="1" applyFill="1" applyBorder="1" applyAlignment="1">
      <alignment horizontal="left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 vertical="center" wrapText="1"/>
    </xf>
    <xf numFmtId="49" fontId="2" fillId="32" borderId="36" xfId="0" applyNumberFormat="1" applyFont="1" applyFill="1" applyBorder="1" applyAlignment="1" applyProtection="1">
      <alignment horizontal="center" vertical="center"/>
      <protection/>
    </xf>
    <xf numFmtId="49" fontId="2" fillId="0" borderId="87" xfId="0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188" fontId="2" fillId="0" borderId="78" xfId="0" applyNumberFormat="1" applyFont="1" applyFill="1" applyBorder="1" applyAlignment="1" applyProtection="1">
      <alignment vertical="center"/>
      <protection/>
    </xf>
    <xf numFmtId="188" fontId="2" fillId="0" borderId="79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188" fontId="64" fillId="0" borderId="0" xfId="0" applyNumberFormat="1" applyFont="1" applyFill="1" applyBorder="1" applyAlignment="1" applyProtection="1">
      <alignment vertical="center"/>
      <protection/>
    </xf>
    <xf numFmtId="49" fontId="7" fillId="33" borderId="27" xfId="0" applyNumberFormat="1" applyFont="1" applyFill="1" applyBorder="1" applyAlignment="1">
      <alignment horizontal="left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195" fontId="2" fillId="0" borderId="88" xfId="0" applyNumberFormat="1" applyFont="1" applyFill="1" applyBorder="1" applyAlignment="1" applyProtection="1">
      <alignment horizontal="center" vertical="center"/>
      <protection/>
    </xf>
    <xf numFmtId="0" fontId="7" fillId="0" borderId="77" xfId="0" applyNumberFormat="1" applyFont="1" applyFill="1" applyBorder="1" applyAlignment="1">
      <alignment horizontal="center" vertical="center"/>
    </xf>
    <xf numFmtId="0" fontId="7" fillId="0" borderId="78" xfId="0" applyNumberFormat="1" applyFont="1" applyFill="1" applyBorder="1" applyAlignment="1">
      <alignment horizontal="center" vertical="center"/>
    </xf>
    <xf numFmtId="49" fontId="7" fillId="0" borderId="79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49" fontId="2" fillId="33" borderId="89" xfId="0" applyNumberFormat="1" applyFont="1" applyFill="1" applyBorder="1" applyAlignment="1">
      <alignment vertical="center" wrapText="1"/>
    </xf>
    <xf numFmtId="49" fontId="7" fillId="0" borderId="83" xfId="0" applyNumberFormat="1" applyFont="1" applyFill="1" applyBorder="1" applyAlignment="1">
      <alignment horizontal="left" vertical="center" wrapText="1"/>
    </xf>
    <xf numFmtId="0" fontId="7" fillId="0" borderId="5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188" fontId="2" fillId="0" borderId="25" xfId="0" applyNumberFormat="1" applyFont="1" applyFill="1" applyBorder="1" applyAlignment="1" applyProtection="1">
      <alignment vertical="center"/>
      <protection/>
    </xf>
    <xf numFmtId="49" fontId="7" fillId="0" borderId="53" xfId="0" applyNumberFormat="1" applyFont="1" applyFill="1" applyBorder="1" applyAlignment="1">
      <alignment horizontal="center" vertical="center"/>
    </xf>
    <xf numFmtId="191" fontId="2" fillId="0" borderId="89" xfId="0" applyNumberFormat="1" applyFont="1" applyFill="1" applyBorder="1" applyAlignment="1" applyProtection="1">
      <alignment horizontal="center" vertical="center"/>
      <protection/>
    </xf>
    <xf numFmtId="191" fontId="2" fillId="0" borderId="64" xfId="0" applyNumberFormat="1" applyFont="1" applyFill="1" applyBorder="1" applyAlignment="1" applyProtection="1">
      <alignment horizontal="center" vertical="center"/>
      <protection/>
    </xf>
    <xf numFmtId="191" fontId="2" fillId="0" borderId="74" xfId="0" applyNumberFormat="1" applyFont="1" applyFill="1" applyBorder="1" applyAlignment="1" applyProtection="1">
      <alignment horizontal="center" vertical="center"/>
      <protection/>
    </xf>
    <xf numFmtId="0" fontId="7" fillId="0" borderId="78" xfId="0" applyFont="1" applyFill="1" applyBorder="1" applyAlignment="1">
      <alignment horizontal="center" vertical="center" wrapText="1"/>
    </xf>
    <xf numFmtId="1" fontId="7" fillId="0" borderId="78" xfId="0" applyNumberFormat="1" applyFont="1" applyFill="1" applyBorder="1" applyAlignment="1" applyProtection="1">
      <alignment horizontal="center" vertical="center"/>
      <protection/>
    </xf>
    <xf numFmtId="1" fontId="7" fillId="0" borderId="79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49" fontId="7" fillId="0" borderId="78" xfId="0" applyNumberFormat="1" applyFont="1" applyFill="1" applyBorder="1" applyAlignment="1">
      <alignment horizontal="center" vertical="center"/>
    </xf>
    <xf numFmtId="49" fontId="2" fillId="33" borderId="89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70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88" fontId="2" fillId="0" borderId="53" xfId="0" applyNumberFormat="1" applyFont="1" applyFill="1" applyBorder="1" applyAlignment="1" applyProtection="1">
      <alignment vertical="center"/>
      <protection/>
    </xf>
    <xf numFmtId="193" fontId="64" fillId="0" borderId="0" xfId="0" applyNumberFormat="1" applyFont="1" applyFill="1" applyBorder="1" applyAlignment="1" applyProtection="1">
      <alignment vertical="center" wrapText="1"/>
      <protection/>
    </xf>
    <xf numFmtId="190" fontId="65" fillId="0" borderId="0" xfId="0" applyNumberFormat="1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25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19" fillId="0" borderId="0" xfId="54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49" fontId="14" fillId="0" borderId="0" xfId="53" applyNumberFormat="1" applyFont="1" applyBorder="1" applyAlignment="1">
      <alignment horizontal="center" vertical="center"/>
      <protection/>
    </xf>
    <xf numFmtId="49" fontId="6" fillId="0" borderId="0" xfId="53" applyNumberFormat="1" applyFont="1" applyBorder="1" applyAlignment="1">
      <alignment horizontal="center" vertical="center"/>
      <protection/>
    </xf>
    <xf numFmtId="0" fontId="14" fillId="0" borderId="0" xfId="54" applyFont="1" applyBorder="1" applyAlignment="1">
      <alignment horizontal="center" vertical="center"/>
      <protection/>
    </xf>
    <xf numFmtId="49" fontId="7" fillId="0" borderId="0" xfId="53" applyNumberFormat="1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17" fillId="0" borderId="0" xfId="54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/>
      <protection/>
    </xf>
    <xf numFmtId="0" fontId="2" fillId="32" borderId="36" xfId="0" applyFont="1" applyFill="1" applyBorder="1" applyAlignment="1">
      <alignment horizontal="left" vertical="center" wrapText="1"/>
    </xf>
    <xf numFmtId="190" fontId="2" fillId="32" borderId="36" xfId="0" applyNumberFormat="1" applyFont="1" applyFill="1" applyBorder="1" applyAlignment="1">
      <alignment horizontal="center" vertical="center" wrapText="1"/>
    </xf>
    <xf numFmtId="1" fontId="2" fillId="32" borderId="50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51" xfId="0" applyNumberFormat="1" applyFont="1" applyFill="1" applyBorder="1" applyAlignment="1" applyProtection="1">
      <alignment horizontal="center" vertical="center"/>
      <protection/>
    </xf>
    <xf numFmtId="188" fontId="2" fillId="33" borderId="10" xfId="0" applyNumberFormat="1" applyFont="1" applyFill="1" applyBorder="1" applyAlignment="1" applyProtection="1">
      <alignment vertical="center"/>
      <protection/>
    </xf>
    <xf numFmtId="0" fontId="2" fillId="32" borderId="70" xfId="0" applyNumberFormat="1" applyFont="1" applyFill="1" applyBorder="1" applyAlignment="1" applyProtection="1">
      <alignment horizontal="left" vertical="center"/>
      <protection/>
    </xf>
    <xf numFmtId="0" fontId="2" fillId="32" borderId="5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190" fontId="2" fillId="32" borderId="70" xfId="0" applyNumberFormat="1" applyFont="1" applyFill="1" applyBorder="1" applyAlignment="1">
      <alignment horizontal="center" vertical="center" wrapText="1"/>
    </xf>
    <xf numFmtId="1" fontId="2" fillId="32" borderId="72" xfId="0" applyNumberFormat="1" applyFont="1" applyFill="1" applyBorder="1" applyAlignment="1">
      <alignment horizontal="center" vertical="center" wrapText="1"/>
    </xf>
    <xf numFmtId="188" fontId="7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4" fillId="0" borderId="15" xfId="54" applyFont="1" applyBorder="1" applyAlignment="1">
      <alignment horizontal="center" vertical="center" wrapText="1"/>
      <protection/>
    </xf>
    <xf numFmtId="0" fontId="7" fillId="0" borderId="37" xfId="53" applyFont="1" applyBorder="1" applyAlignment="1">
      <alignment horizontal="center" vertical="center" wrapText="1"/>
      <protection/>
    </xf>
    <xf numFmtId="0" fontId="18" fillId="0" borderId="90" xfId="0" applyFont="1" applyBorder="1" applyAlignment="1">
      <alignment vertical="center" wrapText="1"/>
    </xf>
    <xf numFmtId="0" fontId="18" fillId="0" borderId="60" xfId="0" applyFont="1" applyBorder="1" applyAlignment="1">
      <alignment vertical="center" wrapText="1"/>
    </xf>
    <xf numFmtId="0" fontId="18" fillId="0" borderId="47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69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74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37" xfId="53" applyNumberFormat="1" applyFont="1" applyBorder="1" applyAlignment="1" applyProtection="1">
      <alignment horizontal="left" vertical="top" wrapText="1"/>
      <protection locked="0"/>
    </xf>
    <xf numFmtId="0" fontId="17" fillId="0" borderId="90" xfId="0" applyFont="1" applyBorder="1" applyAlignment="1">
      <alignment horizontal="left" wrapText="1"/>
    </xf>
    <xf numFmtId="0" fontId="17" fillId="0" borderId="90" xfId="0" applyFont="1" applyBorder="1" applyAlignment="1">
      <alignment wrapText="1"/>
    </xf>
    <xf numFmtId="0" fontId="17" fillId="0" borderId="60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75" xfId="0" applyBorder="1" applyAlignment="1">
      <alignment wrapText="1"/>
    </xf>
    <xf numFmtId="0" fontId="2" fillId="0" borderId="37" xfId="0" applyFont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7" fillId="0" borderId="37" xfId="53" applyNumberFormat="1" applyFont="1" applyBorder="1" applyAlignment="1">
      <alignment horizontal="center" vertical="center" wrapText="1"/>
      <protection/>
    </xf>
    <xf numFmtId="0" fontId="18" fillId="0" borderId="90" xfId="0" applyFont="1" applyBorder="1" applyAlignment="1">
      <alignment vertical="center" wrapText="1"/>
    </xf>
    <xf numFmtId="0" fontId="18" fillId="0" borderId="47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17" fillId="0" borderId="10" xfId="54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14" fillId="0" borderId="0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7" fillId="0" borderId="0" xfId="54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6" fillId="0" borderId="10" xfId="54" applyNumberFormat="1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2" fillId="0" borderId="10" xfId="54" applyFont="1" applyBorder="1" applyAlignment="1">
      <alignment horizontal="center" vertical="center" textRotation="90"/>
      <protection/>
    </xf>
    <xf numFmtId="0" fontId="2" fillId="0" borderId="10" xfId="54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4" fillId="0" borderId="0" xfId="0" applyFont="1" applyAlignment="1">
      <alignment vertical="center" wrapText="1" shrinkToFi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 wrapText="1" shrinkToFit="1"/>
    </xf>
    <xf numFmtId="0" fontId="15" fillId="0" borderId="0" xfId="54" applyFont="1" applyBorder="1" applyAlignment="1">
      <alignment horizontal="center" wrapText="1"/>
      <protection/>
    </xf>
    <xf numFmtId="0" fontId="16" fillId="0" borderId="0" xfId="54" applyFont="1" applyAlignment="1">
      <alignment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14" fillId="0" borderId="0" xfId="0" applyFont="1" applyAlignment="1">
      <alignment vertical="center" wrapText="1"/>
    </xf>
    <xf numFmtId="0" fontId="6" fillId="0" borderId="0" xfId="0" applyFont="1" applyAlignment="1">
      <alignment horizontal="center" vertical="justify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 shrinkToFit="1"/>
    </xf>
    <xf numFmtId="0" fontId="13" fillId="0" borderId="0" xfId="54" applyFont="1" applyBorder="1" applyAlignment="1">
      <alignment horizontal="center"/>
      <protection/>
    </xf>
    <xf numFmtId="0" fontId="1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 vertical="justify"/>
    </xf>
    <xf numFmtId="0" fontId="14" fillId="0" borderId="0" xfId="0" applyFont="1" applyBorder="1" applyAlignment="1">
      <alignment horizontal="left" vertical="center"/>
    </xf>
    <xf numFmtId="49" fontId="7" fillId="32" borderId="42" xfId="0" applyNumberFormat="1" applyFont="1" applyFill="1" applyBorder="1" applyAlignment="1">
      <alignment horizontal="center" vertical="center" wrapText="1"/>
    </xf>
    <xf numFmtId="49" fontId="7" fillId="32" borderId="23" xfId="0" applyNumberFormat="1" applyFont="1" applyFill="1" applyBorder="1" applyAlignment="1">
      <alignment horizontal="center" vertical="center" wrapText="1"/>
    </xf>
    <xf numFmtId="0" fontId="10" fillId="0" borderId="67" xfId="0" applyNumberFormat="1" applyFont="1" applyFill="1" applyBorder="1" applyAlignment="1" applyProtection="1">
      <alignment horizontal="center" vertical="center"/>
      <protection/>
    </xf>
    <xf numFmtId="0" fontId="10" fillId="0" borderId="91" xfId="0" applyNumberFormat="1" applyFont="1" applyFill="1" applyBorder="1" applyAlignment="1" applyProtection="1">
      <alignment horizontal="center" vertical="center"/>
      <protection/>
    </xf>
    <xf numFmtId="0" fontId="10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horizontal="right" vertical="center"/>
      <protection/>
    </xf>
    <xf numFmtId="0" fontId="10" fillId="0" borderId="5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7" fillId="6" borderId="13" xfId="0" applyNumberFormat="1" applyFont="1" applyFill="1" applyBorder="1" applyAlignment="1" applyProtection="1">
      <alignment horizontal="center" vertical="center"/>
      <protection/>
    </xf>
    <xf numFmtId="49" fontId="7" fillId="6" borderId="18" xfId="0" applyNumberFormat="1" applyFont="1" applyFill="1" applyBorder="1" applyAlignment="1" applyProtection="1">
      <alignment horizontal="center" vertical="center"/>
      <protection/>
    </xf>
    <xf numFmtId="188" fontId="7" fillId="0" borderId="67" xfId="0" applyNumberFormat="1" applyFont="1" applyFill="1" applyBorder="1" applyAlignment="1" applyProtection="1">
      <alignment horizontal="center" vertical="center"/>
      <protection/>
    </xf>
    <xf numFmtId="188" fontId="7" fillId="0" borderId="91" xfId="0" applyNumberFormat="1" applyFont="1" applyFill="1" applyBorder="1" applyAlignment="1" applyProtection="1">
      <alignment horizontal="center" vertical="center"/>
      <protection/>
    </xf>
    <xf numFmtId="188" fontId="7" fillId="0" borderId="49" xfId="0" applyNumberFormat="1" applyFont="1" applyFill="1" applyBorder="1" applyAlignment="1" applyProtection="1">
      <alignment horizontal="center" vertical="center"/>
      <protection/>
    </xf>
    <xf numFmtId="0" fontId="7" fillId="34" borderId="67" xfId="0" applyFont="1" applyFill="1" applyBorder="1" applyAlignment="1">
      <alignment horizontal="center" vertical="center" wrapText="1"/>
    </xf>
    <xf numFmtId="0" fontId="7" fillId="34" borderId="91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193" fontId="63" fillId="0" borderId="13" xfId="0" applyNumberFormat="1" applyFont="1" applyFill="1" applyBorder="1" applyAlignment="1" applyProtection="1">
      <alignment horizontal="center" vertical="center"/>
      <protection/>
    </xf>
    <xf numFmtId="193" fontId="63" fillId="0" borderId="18" xfId="0" applyNumberFormat="1" applyFont="1" applyFill="1" applyBorder="1" applyAlignment="1" applyProtection="1">
      <alignment horizontal="center" vertical="center"/>
      <protection/>
    </xf>
    <xf numFmtId="193" fontId="63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right" vertical="center"/>
      <protection/>
    </xf>
    <xf numFmtId="0" fontId="2" fillId="0" borderId="26" xfId="0" applyFont="1" applyFill="1" applyBorder="1" applyAlignment="1" applyProtection="1">
      <alignment horizontal="right" vertical="center"/>
      <protection/>
    </xf>
    <xf numFmtId="0" fontId="2" fillId="0" borderId="55" xfId="0" applyFont="1" applyFill="1" applyBorder="1" applyAlignment="1" applyProtection="1">
      <alignment horizontal="right" vertical="center"/>
      <protection/>
    </xf>
    <xf numFmtId="0" fontId="7" fillId="6" borderId="67" xfId="0" applyFont="1" applyFill="1" applyBorder="1" applyAlignment="1">
      <alignment horizontal="left" vertical="center" wrapText="1"/>
    </xf>
    <xf numFmtId="0" fontId="7" fillId="6" borderId="92" xfId="0" applyFont="1" applyFill="1" applyBorder="1" applyAlignment="1">
      <alignment horizontal="left" vertical="center" wrapText="1"/>
    </xf>
    <xf numFmtId="195" fontId="2" fillId="33" borderId="0" xfId="0" applyNumberFormat="1" applyFont="1" applyFill="1" applyBorder="1" applyAlignment="1" applyProtection="1">
      <alignment horizontal="center" vertical="center"/>
      <protection/>
    </xf>
    <xf numFmtId="195" fontId="2" fillId="0" borderId="93" xfId="0" applyNumberFormat="1" applyFont="1" applyFill="1" applyBorder="1" applyAlignment="1" applyProtection="1">
      <alignment horizontal="center" vertical="center" textRotation="90" wrapText="1"/>
      <protection/>
    </xf>
    <xf numFmtId="195" fontId="2" fillId="0" borderId="94" xfId="0" applyNumberFormat="1" applyFont="1" applyFill="1" applyBorder="1" applyAlignment="1" applyProtection="1">
      <alignment horizontal="center" vertical="center" textRotation="90" wrapText="1"/>
      <protection/>
    </xf>
    <xf numFmtId="195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95" xfId="0" applyFont="1" applyFill="1" applyBorder="1" applyAlignment="1">
      <alignment horizontal="center" vertical="center" wrapText="1"/>
    </xf>
    <xf numFmtId="193" fontId="63" fillId="0" borderId="73" xfId="0" applyNumberFormat="1" applyFont="1" applyFill="1" applyBorder="1" applyAlignment="1" applyProtection="1">
      <alignment horizontal="center" vertical="center"/>
      <protection/>
    </xf>
    <xf numFmtId="0" fontId="7" fillId="33" borderId="74" xfId="0" applyFont="1" applyFill="1" applyBorder="1" applyAlignment="1">
      <alignment horizontal="center" vertical="center" wrapText="1"/>
    </xf>
    <xf numFmtId="0" fontId="0" fillId="33" borderId="74" xfId="0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192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34" borderId="82" xfId="0" applyFont="1" applyFill="1" applyBorder="1" applyAlignment="1">
      <alignment horizontal="center" vertical="center" wrapText="1"/>
    </xf>
    <xf numFmtId="0" fontId="7" fillId="34" borderId="83" xfId="0" applyFont="1" applyFill="1" applyBorder="1" applyAlignment="1">
      <alignment horizontal="center" vertical="center" wrapText="1"/>
    </xf>
    <xf numFmtId="195" fontId="2" fillId="0" borderId="96" xfId="0" applyNumberFormat="1" applyFont="1" applyFill="1" applyBorder="1" applyAlignment="1" applyProtection="1">
      <alignment horizontal="center" vertical="center"/>
      <protection/>
    </xf>
    <xf numFmtId="195" fontId="2" fillId="0" borderId="97" xfId="0" applyNumberFormat="1" applyFont="1" applyFill="1" applyBorder="1" applyAlignment="1" applyProtection="1">
      <alignment horizontal="center" vertical="center"/>
      <protection/>
    </xf>
    <xf numFmtId="195" fontId="2" fillId="0" borderId="98" xfId="0" applyNumberFormat="1" applyFont="1" applyFill="1" applyBorder="1" applyAlignment="1" applyProtection="1">
      <alignment horizontal="center" vertical="center"/>
      <protection/>
    </xf>
    <xf numFmtId="0" fontId="2" fillId="0" borderId="99" xfId="0" applyNumberFormat="1" applyFont="1" applyFill="1" applyBorder="1" applyAlignment="1" applyProtection="1">
      <alignment horizontal="center" vertical="center" wrapText="1"/>
      <protection/>
    </xf>
    <xf numFmtId="0" fontId="2" fillId="0" borderId="100" xfId="0" applyNumberFormat="1" applyFont="1" applyFill="1" applyBorder="1" applyAlignment="1" applyProtection="1">
      <alignment horizontal="center" vertical="center" wrapText="1"/>
      <protection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2" xfId="0" applyNumberFormat="1" applyFont="1" applyFill="1" applyBorder="1" applyAlignment="1" applyProtection="1">
      <alignment horizontal="center" vertical="center" wrapText="1"/>
      <protection/>
    </xf>
    <xf numFmtId="0" fontId="2" fillId="0" borderId="103" xfId="0" applyNumberFormat="1" applyFont="1" applyFill="1" applyBorder="1" applyAlignment="1" applyProtection="1">
      <alignment horizontal="center" vertical="center" wrapText="1"/>
      <protection/>
    </xf>
    <xf numFmtId="0" fontId="2" fillId="0" borderId="103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195" fontId="2" fillId="0" borderId="105" xfId="0" applyNumberFormat="1" applyFont="1" applyFill="1" applyBorder="1" applyAlignment="1" applyProtection="1">
      <alignment horizontal="center" vertical="center" textRotation="90" wrapText="1"/>
      <protection/>
    </xf>
    <xf numFmtId="195" fontId="2" fillId="0" borderId="106" xfId="0" applyNumberFormat="1" applyFont="1" applyFill="1" applyBorder="1" applyAlignment="1" applyProtection="1">
      <alignment horizontal="center" vertical="center" textRotation="90" wrapText="1"/>
      <protection/>
    </xf>
    <xf numFmtId="195" fontId="2" fillId="0" borderId="107" xfId="0" applyNumberFormat="1" applyFont="1" applyFill="1" applyBorder="1" applyAlignment="1" applyProtection="1">
      <alignment horizontal="center" vertical="center"/>
      <protection/>
    </xf>
    <xf numFmtId="195" fontId="2" fillId="0" borderId="108" xfId="0" applyNumberFormat="1" applyFont="1" applyFill="1" applyBorder="1" applyAlignment="1" applyProtection="1">
      <alignment horizontal="center" vertical="center"/>
      <protection/>
    </xf>
    <xf numFmtId="195" fontId="2" fillId="0" borderId="30" xfId="0" applyNumberFormat="1" applyFont="1" applyFill="1" applyBorder="1" applyAlignment="1" applyProtection="1">
      <alignment horizontal="center" vertical="center"/>
      <protection/>
    </xf>
    <xf numFmtId="195" fontId="2" fillId="0" borderId="81" xfId="0" applyNumberFormat="1" applyFont="1" applyFill="1" applyBorder="1" applyAlignment="1" applyProtection="1">
      <alignment horizontal="center" vertical="center"/>
      <protection/>
    </xf>
    <xf numFmtId="195" fontId="2" fillId="0" borderId="0" xfId="0" applyNumberFormat="1" applyFont="1" applyFill="1" applyBorder="1" applyAlignment="1" applyProtection="1">
      <alignment horizontal="center" vertical="center"/>
      <protection/>
    </xf>
    <xf numFmtId="195" fontId="2" fillId="0" borderId="109" xfId="0" applyNumberFormat="1" applyFont="1" applyFill="1" applyBorder="1" applyAlignment="1" applyProtection="1">
      <alignment horizontal="center" vertical="center"/>
      <protection/>
    </xf>
    <xf numFmtId="0" fontId="10" fillId="32" borderId="110" xfId="0" applyNumberFormat="1" applyFont="1" applyFill="1" applyBorder="1" applyAlignment="1" applyProtection="1">
      <alignment horizontal="center" vertical="center"/>
      <protection/>
    </xf>
    <xf numFmtId="0" fontId="10" fillId="32" borderId="89" xfId="0" applyNumberFormat="1" applyFont="1" applyFill="1" applyBorder="1" applyAlignment="1" applyProtection="1">
      <alignment horizontal="center" vertical="center"/>
      <protection/>
    </xf>
    <xf numFmtId="0" fontId="10" fillId="32" borderId="111" xfId="0" applyNumberFormat="1" applyFont="1" applyFill="1" applyBorder="1" applyAlignment="1" applyProtection="1">
      <alignment horizontal="center" vertical="center"/>
      <protection/>
    </xf>
    <xf numFmtId="49" fontId="2" fillId="0" borderId="112" xfId="0" applyNumberFormat="1" applyFont="1" applyFill="1" applyBorder="1" applyAlignment="1" applyProtection="1">
      <alignment horizontal="center" vertical="center" textRotation="90"/>
      <protection/>
    </xf>
    <xf numFmtId="49" fontId="2" fillId="0" borderId="113" xfId="0" applyNumberFormat="1" applyFont="1" applyFill="1" applyBorder="1" applyAlignment="1" applyProtection="1">
      <alignment horizontal="center" vertical="center" textRotation="90"/>
      <protection/>
    </xf>
    <xf numFmtId="195" fontId="2" fillId="0" borderId="114" xfId="0" applyNumberFormat="1" applyFont="1" applyFill="1" applyBorder="1" applyAlignment="1" applyProtection="1">
      <alignment horizontal="center" vertical="center" wrapText="1"/>
      <protection/>
    </xf>
    <xf numFmtId="195" fontId="2" fillId="0" borderId="88" xfId="0" applyNumberFormat="1" applyFont="1" applyFill="1" applyBorder="1" applyAlignment="1" applyProtection="1">
      <alignment horizontal="center" vertical="center" wrapText="1"/>
      <protection/>
    </xf>
    <xf numFmtId="195" fontId="2" fillId="0" borderId="115" xfId="0" applyNumberFormat="1" applyFont="1" applyFill="1" applyBorder="1" applyAlignment="1" applyProtection="1">
      <alignment horizontal="center" vertical="center" wrapText="1"/>
      <protection/>
    </xf>
    <xf numFmtId="195" fontId="2" fillId="0" borderId="94" xfId="0" applyNumberFormat="1" applyFont="1" applyFill="1" applyBorder="1" applyAlignment="1" applyProtection="1">
      <alignment horizontal="center" vertical="center"/>
      <protection/>
    </xf>
    <xf numFmtId="195" fontId="2" fillId="0" borderId="116" xfId="0" applyNumberFormat="1" applyFont="1" applyFill="1" applyBorder="1" applyAlignment="1" applyProtection="1">
      <alignment horizontal="center" vertical="center"/>
      <protection/>
    </xf>
    <xf numFmtId="195" fontId="2" fillId="0" borderId="117" xfId="0" applyNumberFormat="1" applyFont="1" applyFill="1" applyBorder="1" applyAlignment="1" applyProtection="1">
      <alignment horizontal="center" vertical="center"/>
      <protection/>
    </xf>
    <xf numFmtId="195" fontId="2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88" xfId="0" applyFont="1" applyFill="1" applyBorder="1" applyAlignment="1">
      <alignment horizontal="center" vertical="center" textRotation="90" wrapText="1"/>
    </xf>
    <xf numFmtId="0" fontId="2" fillId="0" borderId="115" xfId="0" applyFont="1" applyFill="1" applyBorder="1" applyAlignment="1">
      <alignment horizontal="center" vertical="center" textRotation="90" wrapText="1"/>
    </xf>
    <xf numFmtId="195" fontId="2" fillId="0" borderId="31" xfId="0" applyNumberFormat="1" applyFont="1" applyFill="1" applyBorder="1" applyAlignment="1" applyProtection="1">
      <alignment horizontal="center" vertical="center"/>
      <protection/>
    </xf>
    <xf numFmtId="195" fontId="2" fillId="0" borderId="118" xfId="0" applyNumberFormat="1" applyFont="1" applyFill="1" applyBorder="1" applyAlignment="1" applyProtection="1">
      <alignment horizontal="center" vertical="center"/>
      <protection/>
    </xf>
    <xf numFmtId="195" fontId="2" fillId="0" borderId="94" xfId="0" applyNumberFormat="1" applyFont="1" applyFill="1" applyBorder="1" applyAlignment="1" applyProtection="1">
      <alignment horizontal="center" vertical="center" wrapText="1"/>
      <protection/>
    </xf>
    <xf numFmtId="0" fontId="2" fillId="0" borderId="11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 applyProtection="1">
      <alignment horizontal="right" vertical="center"/>
      <protection/>
    </xf>
    <xf numFmtId="0" fontId="7" fillId="0" borderId="26" xfId="0" applyNumberFormat="1" applyFont="1" applyFill="1" applyBorder="1" applyAlignment="1" applyProtection="1">
      <alignment horizontal="right" vertical="center"/>
      <protection/>
    </xf>
    <xf numFmtId="0" fontId="7" fillId="0" borderId="55" xfId="0" applyNumberFormat="1" applyFont="1" applyFill="1" applyBorder="1" applyAlignment="1" applyProtection="1">
      <alignment horizontal="right" vertical="center"/>
      <protection/>
    </xf>
    <xf numFmtId="0" fontId="2" fillId="0" borderId="110" xfId="0" applyFont="1" applyFill="1" applyBorder="1" applyAlignment="1">
      <alignment horizontal="right" vertical="center"/>
    </xf>
    <xf numFmtId="0" fontId="2" fillId="0" borderId="89" xfId="0" applyFont="1" applyFill="1" applyBorder="1" applyAlignment="1">
      <alignment horizontal="right" vertical="center"/>
    </xf>
    <xf numFmtId="0" fontId="10" fillId="32" borderId="67" xfId="0" applyNumberFormat="1" applyFont="1" applyFill="1" applyBorder="1" applyAlignment="1" applyProtection="1">
      <alignment horizontal="center" vertical="center"/>
      <protection/>
    </xf>
    <xf numFmtId="0" fontId="10" fillId="32" borderId="91" xfId="0" applyNumberFormat="1" applyFont="1" applyFill="1" applyBorder="1" applyAlignment="1" applyProtection="1">
      <alignment horizontal="center" vertical="center"/>
      <protection/>
    </xf>
    <xf numFmtId="0" fontId="10" fillId="32" borderId="49" xfId="0" applyNumberFormat="1" applyFont="1" applyFill="1" applyBorder="1" applyAlignment="1" applyProtection="1">
      <alignment horizontal="center" vertical="center"/>
      <protection/>
    </xf>
    <xf numFmtId="49" fontId="7" fillId="33" borderId="67" xfId="0" applyNumberFormat="1" applyFont="1" applyFill="1" applyBorder="1" applyAlignment="1" applyProtection="1">
      <alignment horizontal="center" vertical="center"/>
      <protection/>
    </xf>
    <xf numFmtId="49" fontId="7" fillId="33" borderId="91" xfId="0" applyNumberFormat="1" applyFont="1" applyFill="1" applyBorder="1" applyAlignment="1" applyProtection="1">
      <alignment horizontal="center" vertical="center"/>
      <protection/>
    </xf>
    <xf numFmtId="49" fontId="7" fillId="33" borderId="49" xfId="0" applyNumberFormat="1" applyFont="1" applyFill="1" applyBorder="1" applyAlignment="1" applyProtection="1">
      <alignment horizontal="center" vertical="center"/>
      <protection/>
    </xf>
    <xf numFmtId="0" fontId="2" fillId="0" borderId="67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right" vertical="center"/>
      <protection/>
    </xf>
    <xf numFmtId="0" fontId="2" fillId="0" borderId="19" xfId="0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 applyProtection="1">
      <alignment horizontal="right" vertical="center"/>
      <protection/>
    </xf>
    <xf numFmtId="49" fontId="7" fillId="0" borderId="110" xfId="0" applyNumberFormat="1" applyFont="1" applyFill="1" applyBorder="1" applyAlignment="1" applyProtection="1">
      <alignment horizontal="center" vertical="center"/>
      <protection/>
    </xf>
    <xf numFmtId="49" fontId="7" fillId="0" borderId="89" xfId="0" applyNumberFormat="1" applyFont="1" applyFill="1" applyBorder="1" applyAlignment="1" applyProtection="1">
      <alignment horizontal="center" vertical="center"/>
      <protection/>
    </xf>
    <xf numFmtId="49" fontId="7" fillId="0" borderId="111" xfId="0" applyNumberFormat="1" applyFont="1" applyFill="1" applyBorder="1" applyAlignment="1" applyProtection="1">
      <alignment horizontal="center" vertical="center"/>
      <protection/>
    </xf>
    <xf numFmtId="195" fontId="7" fillId="0" borderId="67" xfId="0" applyNumberFormat="1" applyFont="1" applyFill="1" applyBorder="1" applyAlignment="1" applyProtection="1">
      <alignment horizontal="center" vertical="center" wrapText="1"/>
      <protection/>
    </xf>
    <xf numFmtId="195" fontId="7" fillId="0" borderId="91" xfId="0" applyNumberFormat="1" applyFont="1" applyFill="1" applyBorder="1" applyAlignment="1" applyProtection="1">
      <alignment horizontal="center" vertical="center" wrapText="1"/>
      <protection/>
    </xf>
    <xf numFmtId="195" fontId="7" fillId="0" borderId="49" xfId="0" applyNumberFormat="1" applyFont="1" applyFill="1" applyBorder="1" applyAlignment="1" applyProtection="1">
      <alignment horizontal="center" vertical="center" wrapText="1"/>
      <protection/>
    </xf>
    <xf numFmtId="196" fontId="10" fillId="0" borderId="110" xfId="0" applyNumberFormat="1" applyFont="1" applyFill="1" applyBorder="1" applyAlignment="1" applyProtection="1">
      <alignment horizontal="center" vertical="center" wrapText="1"/>
      <protection/>
    </xf>
    <xf numFmtId="196" fontId="10" fillId="0" borderId="89" xfId="0" applyNumberFormat="1" applyFont="1" applyFill="1" applyBorder="1" applyAlignment="1" applyProtection="1">
      <alignment horizontal="center" vertical="center" wrapText="1"/>
      <protection/>
    </xf>
    <xf numFmtId="196" fontId="10" fillId="0" borderId="111" xfId="0" applyNumberFormat="1" applyFont="1" applyFill="1" applyBorder="1" applyAlignment="1" applyProtection="1">
      <alignment horizontal="center" vertical="center" wrapText="1"/>
      <protection/>
    </xf>
    <xf numFmtId="49" fontId="10" fillId="0" borderId="110" xfId="0" applyNumberFormat="1" applyFont="1" applyFill="1" applyBorder="1" applyAlignment="1">
      <alignment horizontal="center" vertical="center" wrapText="1"/>
    </xf>
    <xf numFmtId="49" fontId="10" fillId="0" borderId="89" xfId="0" applyNumberFormat="1" applyFont="1" applyFill="1" applyBorder="1" applyAlignment="1">
      <alignment horizontal="center" vertical="center" wrapText="1"/>
    </xf>
    <xf numFmtId="49" fontId="10" fillId="0" borderId="111" xfId="0" applyNumberFormat="1" applyFont="1" applyFill="1" applyBorder="1" applyAlignment="1">
      <alignment horizontal="center" vertical="center" wrapText="1"/>
    </xf>
    <xf numFmtId="49" fontId="10" fillId="0" borderId="67" xfId="0" applyNumberFormat="1" applyFont="1" applyFill="1" applyBorder="1" applyAlignment="1">
      <alignment horizontal="center" vertical="center" wrapText="1"/>
    </xf>
    <xf numFmtId="49" fontId="10" fillId="0" borderId="91" xfId="0" applyNumberFormat="1" applyFont="1" applyFill="1" applyBorder="1" applyAlignment="1">
      <alignment horizontal="center" vertical="center" wrapText="1"/>
    </xf>
    <xf numFmtId="49" fontId="10" fillId="0" borderId="49" xfId="0" applyNumberFormat="1" applyFont="1" applyFill="1" applyBorder="1" applyAlignment="1">
      <alignment horizontal="center" vertical="center" wrapText="1"/>
    </xf>
    <xf numFmtId="49" fontId="7" fillId="32" borderId="85" xfId="0" applyNumberFormat="1" applyFont="1" applyFill="1" applyBorder="1" applyAlignment="1">
      <alignment horizontal="center" vertical="center" wrapText="1"/>
    </xf>
    <xf numFmtId="49" fontId="7" fillId="32" borderId="60" xfId="0" applyNumberFormat="1" applyFont="1" applyFill="1" applyBorder="1" applyAlignment="1">
      <alignment horizontal="center" vertical="center" wrapText="1"/>
    </xf>
    <xf numFmtId="195" fontId="2" fillId="0" borderId="119" xfId="0" applyNumberFormat="1" applyFont="1" applyFill="1" applyBorder="1" applyAlignment="1" applyProtection="1">
      <alignment horizontal="center" vertical="center" wrapText="1"/>
      <protection/>
    </xf>
    <xf numFmtId="195" fontId="2" fillId="0" borderId="120" xfId="0" applyNumberFormat="1" applyFont="1" applyFill="1" applyBorder="1" applyAlignment="1" applyProtection="1">
      <alignment horizontal="center" vertical="center" wrapText="1"/>
      <protection/>
    </xf>
    <xf numFmtId="0" fontId="2" fillId="0" borderId="120" xfId="0" applyFont="1" applyFill="1" applyBorder="1" applyAlignment="1">
      <alignment horizontal="center" vertical="center" wrapText="1"/>
    </xf>
    <xf numFmtId="49" fontId="7" fillId="6" borderId="67" xfId="0" applyNumberFormat="1" applyFont="1" applyFill="1" applyBorder="1" applyAlignment="1" applyProtection="1">
      <alignment horizontal="center" vertical="center"/>
      <protection/>
    </xf>
    <xf numFmtId="49" fontId="7" fillId="6" borderId="73" xfId="0" applyNumberFormat="1" applyFont="1" applyFill="1" applyBorder="1" applyAlignment="1" applyProtection="1">
      <alignment horizontal="center" vertical="center"/>
      <protection/>
    </xf>
    <xf numFmtId="195" fontId="2" fillId="0" borderId="121" xfId="0" applyNumberFormat="1" applyFont="1" applyFill="1" applyBorder="1" applyAlignment="1" applyProtection="1">
      <alignment horizontal="center" vertical="center"/>
      <protection/>
    </xf>
    <xf numFmtId="195" fontId="2" fillId="0" borderId="39" xfId="0" applyNumberFormat="1" applyFont="1" applyFill="1" applyBorder="1" applyAlignment="1" applyProtection="1">
      <alignment horizontal="center" vertical="center"/>
      <protection/>
    </xf>
    <xf numFmtId="195" fontId="2" fillId="0" borderId="82" xfId="0" applyNumberFormat="1" applyFont="1" applyFill="1" applyBorder="1" applyAlignment="1" applyProtection="1">
      <alignment horizontal="center" vertical="center"/>
      <protection/>
    </xf>
    <xf numFmtId="195" fontId="2" fillId="0" borderId="83" xfId="0" applyNumberFormat="1" applyFont="1" applyFill="1" applyBorder="1" applyAlignment="1" applyProtection="1">
      <alignment horizontal="center" vertical="center"/>
      <protection/>
    </xf>
    <xf numFmtId="195" fontId="2" fillId="0" borderId="122" xfId="0" applyNumberFormat="1" applyFont="1" applyFill="1" applyBorder="1" applyAlignment="1" applyProtection="1">
      <alignment horizontal="center" vertical="center"/>
      <protection/>
    </xf>
    <xf numFmtId="195" fontId="2" fillId="0" borderId="12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24" xfId="0" applyFont="1" applyFill="1" applyBorder="1" applyAlignment="1">
      <alignment horizontal="center" vertical="center" textRotation="90" wrapText="1"/>
    </xf>
    <xf numFmtId="0" fontId="2" fillId="0" borderId="104" xfId="0" applyFont="1" applyFill="1" applyBorder="1" applyAlignment="1">
      <alignment horizontal="center" vertical="center" textRotation="90" wrapText="1"/>
    </xf>
    <xf numFmtId="195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>
      <alignment horizontal="center" vertical="center" textRotation="90" wrapText="1"/>
    </xf>
    <xf numFmtId="0" fontId="7" fillId="34" borderId="122" xfId="0" applyFont="1" applyFill="1" applyBorder="1" applyAlignment="1">
      <alignment horizontal="center" vertical="center" wrapText="1"/>
    </xf>
    <xf numFmtId="195" fontId="2" fillId="0" borderId="11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84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"/>
  <sheetViews>
    <sheetView view="pageBreakPreview" zoomScale="75" zoomScaleNormal="50" zoomScaleSheetLayoutView="75" zoomScalePageLayoutView="0" workbookViewId="0" topLeftCell="A10">
      <selection activeCell="N31" sqref="N31:Q31"/>
    </sheetView>
  </sheetViews>
  <sheetFormatPr defaultColWidth="3.25390625" defaultRowHeight="12.75"/>
  <cols>
    <col min="1" max="1" width="4.375" style="1" customWidth="1"/>
    <col min="2" max="2" width="5.00390625" style="1" customWidth="1"/>
    <col min="3" max="3" width="7.00390625" style="1" customWidth="1"/>
    <col min="4" max="4" width="4.625" style="1" customWidth="1"/>
    <col min="5" max="10" width="3.25390625" style="1" customWidth="1"/>
    <col min="11" max="18" width="4.00390625" style="1" bestFit="1" customWidth="1"/>
    <col min="19" max="19" width="5.75390625" style="1" customWidth="1"/>
    <col min="20" max="21" width="4.00390625" style="1" bestFit="1" customWidth="1"/>
    <col min="22" max="22" width="5.125" style="1" bestFit="1" customWidth="1"/>
    <col min="23" max="45" width="4.00390625" style="1" bestFit="1" customWidth="1"/>
    <col min="46" max="46" width="4.375" style="1" customWidth="1"/>
    <col min="47" max="48" width="4.625" style="1" bestFit="1" customWidth="1"/>
    <col min="49" max="53" width="4.00390625" style="1" bestFit="1" customWidth="1"/>
    <col min="54" max="55" width="4.375" style="1" customWidth="1"/>
    <col min="56" max="16384" width="3.25390625" style="1" customWidth="1"/>
  </cols>
  <sheetData>
    <row r="1" spans="1:57" ht="22.5">
      <c r="A1" s="741" t="s">
        <v>16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38" t="s">
        <v>81</v>
      </c>
      <c r="Q1" s="738"/>
      <c r="R1" s="738"/>
      <c r="S1" s="738"/>
      <c r="T1" s="738"/>
      <c r="U1" s="738"/>
      <c r="V1" s="738"/>
      <c r="W1" s="738"/>
      <c r="X1" s="738"/>
      <c r="Y1" s="738"/>
      <c r="Z1" s="738"/>
      <c r="AA1" s="738"/>
      <c r="AB1" s="738"/>
      <c r="AC1" s="738"/>
      <c r="AD1" s="738"/>
      <c r="AE1" s="738"/>
      <c r="AF1" s="738"/>
      <c r="AG1" s="738"/>
      <c r="AH1" s="738"/>
      <c r="AI1" s="738"/>
      <c r="AJ1" s="738"/>
      <c r="AK1" s="738"/>
      <c r="AL1" s="738"/>
      <c r="AM1" s="738"/>
      <c r="AN1" s="738"/>
      <c r="AO1" s="739"/>
      <c r="AP1" s="739"/>
      <c r="AQ1" s="739"/>
      <c r="AR1" s="739"/>
      <c r="AS1" s="739"/>
      <c r="AT1" s="739"/>
      <c r="AU1" s="739"/>
      <c r="AV1" s="739"/>
      <c r="AW1" s="739"/>
      <c r="AX1" s="739"/>
      <c r="AY1" s="739"/>
      <c r="AZ1" s="739"/>
      <c r="BA1" s="739"/>
      <c r="BB1" s="739"/>
      <c r="BC1" s="739"/>
      <c r="BD1" s="739"/>
      <c r="BE1" s="739"/>
    </row>
    <row r="2" spans="1:57" ht="23.25">
      <c r="A2" s="741" t="s">
        <v>29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2" t="s">
        <v>17</v>
      </c>
      <c r="Q2" s="742"/>
      <c r="R2" s="742"/>
      <c r="S2" s="742"/>
      <c r="T2" s="742"/>
      <c r="U2" s="742"/>
      <c r="V2" s="742"/>
      <c r="W2" s="742"/>
      <c r="X2" s="742"/>
      <c r="Y2" s="742"/>
      <c r="Z2" s="742"/>
      <c r="AA2" s="742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  <c r="AM2" s="742"/>
      <c r="AN2" s="742"/>
      <c r="AO2" s="740"/>
      <c r="AP2" s="740"/>
      <c r="AQ2" s="740"/>
      <c r="AR2" s="740"/>
      <c r="AS2" s="740"/>
      <c r="AT2" s="740"/>
      <c r="AU2" s="740"/>
      <c r="AV2" s="740"/>
      <c r="AW2" s="740"/>
      <c r="AX2" s="740"/>
      <c r="AY2" s="740"/>
      <c r="AZ2" s="740"/>
      <c r="BA2" s="740"/>
      <c r="BB2" s="740"/>
      <c r="BC2" s="740"/>
      <c r="BD2" s="740"/>
      <c r="BE2" s="740"/>
    </row>
    <row r="3" spans="1:57" ht="23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743" t="s">
        <v>235</v>
      </c>
      <c r="AP3" s="743"/>
      <c r="AQ3" s="743"/>
      <c r="AR3" s="743"/>
      <c r="AS3" s="743"/>
      <c r="AT3" s="743"/>
      <c r="AU3" s="743"/>
      <c r="AV3" s="743"/>
      <c r="AW3" s="743"/>
      <c r="AX3" s="743"/>
      <c r="AY3" s="743"/>
      <c r="AZ3" s="743"/>
      <c r="BA3" s="743"/>
      <c r="BB3" s="743"/>
      <c r="BC3" s="743"/>
      <c r="BD3" s="743"/>
      <c r="BE3" s="743"/>
    </row>
    <row r="4" spans="1:57" ht="21.75" customHeight="1">
      <c r="A4" s="747"/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22" t="s">
        <v>56</v>
      </c>
      <c r="Q4" s="722"/>
      <c r="R4" s="722"/>
      <c r="S4" s="722"/>
      <c r="T4" s="722"/>
      <c r="U4" s="722"/>
      <c r="V4" s="722"/>
      <c r="W4" s="722"/>
      <c r="X4" s="722"/>
      <c r="Y4" s="722"/>
      <c r="Z4" s="722"/>
      <c r="AA4" s="722"/>
      <c r="AB4" s="722"/>
      <c r="AC4" s="722"/>
      <c r="AD4" s="722"/>
      <c r="AE4" s="722"/>
      <c r="AF4" s="722"/>
      <c r="AG4" s="722"/>
      <c r="AH4" s="722"/>
      <c r="AI4" s="722"/>
      <c r="AJ4" s="722"/>
      <c r="AK4" s="722"/>
      <c r="AL4" s="722"/>
      <c r="AM4" s="722"/>
      <c r="AN4" s="722"/>
      <c r="AO4" s="723" t="s">
        <v>95</v>
      </c>
      <c r="AP4" s="723"/>
      <c r="AQ4" s="723"/>
      <c r="AR4" s="723"/>
      <c r="AS4" s="723"/>
      <c r="AT4" s="723"/>
      <c r="AU4" s="723"/>
      <c r="AV4" s="723"/>
      <c r="AW4" s="723"/>
      <c r="AX4" s="723"/>
      <c r="AY4" s="723"/>
      <c r="AZ4" s="723"/>
      <c r="BA4" s="723"/>
      <c r="BB4" s="723"/>
      <c r="BC4" s="723"/>
      <c r="BD4" s="723"/>
      <c r="BE4" s="723"/>
    </row>
    <row r="5" spans="1:57" s="4" customFormat="1" ht="18.75" customHeight="1">
      <c r="A5" s="748" t="s">
        <v>102</v>
      </c>
      <c r="B5" s="748"/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748"/>
      <c r="O5" s="748"/>
      <c r="P5" s="730" t="s">
        <v>82</v>
      </c>
      <c r="Q5" s="730"/>
      <c r="R5" s="730"/>
      <c r="S5" s="730"/>
      <c r="T5" s="730"/>
      <c r="U5" s="730"/>
      <c r="V5" s="730"/>
      <c r="W5" s="730"/>
      <c r="X5" s="730"/>
      <c r="Y5" s="730"/>
      <c r="Z5" s="730"/>
      <c r="AA5" s="730"/>
      <c r="AB5" s="730"/>
      <c r="AC5" s="730"/>
      <c r="AD5" s="730"/>
      <c r="AE5" s="730"/>
      <c r="AF5" s="730"/>
      <c r="AG5" s="730"/>
      <c r="AH5" s="730"/>
      <c r="AI5" s="730"/>
      <c r="AJ5" s="730"/>
      <c r="AK5" s="730"/>
      <c r="AL5" s="730"/>
      <c r="AM5" s="730"/>
      <c r="AN5" s="730"/>
      <c r="AO5" s="723" t="s">
        <v>83</v>
      </c>
      <c r="AP5" s="746"/>
      <c r="AQ5" s="746"/>
      <c r="AR5" s="746"/>
      <c r="AS5" s="746"/>
      <c r="AT5" s="746"/>
      <c r="AU5" s="746"/>
      <c r="AV5" s="746"/>
      <c r="AW5" s="746"/>
      <c r="AX5" s="746"/>
      <c r="AY5" s="746"/>
      <c r="AZ5" s="746"/>
      <c r="BA5" s="746"/>
      <c r="BB5" s="746"/>
      <c r="BC5" s="746"/>
      <c r="BD5" s="746"/>
      <c r="BE5" s="746"/>
    </row>
    <row r="6" spans="1:57" s="4" customFormat="1" ht="18.75" customHeight="1">
      <c r="A6" s="748" t="s">
        <v>216</v>
      </c>
      <c r="B6" s="748"/>
      <c r="C6" s="748"/>
      <c r="D6" s="748"/>
      <c r="E6" s="748"/>
      <c r="F6" s="748"/>
      <c r="G6" s="748"/>
      <c r="H6" s="748"/>
      <c r="I6" s="748"/>
      <c r="J6" s="748"/>
      <c r="K6" s="748"/>
      <c r="L6" s="748"/>
      <c r="M6" s="748"/>
      <c r="N6" s="748"/>
      <c r="O6" s="748"/>
      <c r="P6" s="749" t="s">
        <v>231</v>
      </c>
      <c r="Q6" s="749"/>
      <c r="R6" s="749"/>
      <c r="S6" s="749"/>
      <c r="T6" s="749"/>
      <c r="U6" s="749"/>
      <c r="V6" s="749"/>
      <c r="W6" s="749"/>
      <c r="X6" s="749"/>
      <c r="Y6" s="749"/>
      <c r="Z6" s="749"/>
      <c r="AA6" s="749"/>
      <c r="AB6" s="749"/>
      <c r="AC6" s="749"/>
      <c r="AD6" s="749"/>
      <c r="AE6" s="749"/>
      <c r="AF6" s="749"/>
      <c r="AG6" s="749"/>
      <c r="AH6" s="749"/>
      <c r="AI6" s="749"/>
      <c r="AJ6" s="749"/>
      <c r="AK6" s="749"/>
      <c r="AL6" s="749"/>
      <c r="AM6" s="749"/>
      <c r="AN6" s="749"/>
      <c r="AO6" s="736" t="s">
        <v>84</v>
      </c>
      <c r="AP6" s="736"/>
      <c r="AQ6" s="736"/>
      <c r="AR6" s="736"/>
      <c r="AS6" s="736"/>
      <c r="AT6" s="736"/>
      <c r="AU6" s="736"/>
      <c r="AV6" s="736"/>
      <c r="AW6" s="736"/>
      <c r="AX6" s="736"/>
      <c r="AY6" s="736"/>
      <c r="AZ6" s="736"/>
      <c r="BA6" s="736"/>
      <c r="BB6" s="736"/>
      <c r="BC6" s="736"/>
      <c r="BD6" s="736"/>
      <c r="BE6" s="736"/>
    </row>
    <row r="7" spans="1:57" s="4" customFormat="1" ht="18.75" customHeight="1">
      <c r="A7" s="737"/>
      <c r="B7" s="737"/>
      <c r="C7" s="737"/>
      <c r="D7" s="737"/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37"/>
      <c r="P7" s="729" t="s">
        <v>232</v>
      </c>
      <c r="Q7" s="746"/>
      <c r="R7" s="746"/>
      <c r="S7" s="746"/>
      <c r="T7" s="746"/>
      <c r="U7" s="746"/>
      <c r="V7" s="746"/>
      <c r="W7" s="746"/>
      <c r="X7" s="746"/>
      <c r="Y7" s="746"/>
      <c r="Z7" s="746"/>
      <c r="AA7" s="746"/>
      <c r="AB7" s="746"/>
      <c r="AC7" s="746"/>
      <c r="AD7" s="746"/>
      <c r="AE7" s="746"/>
      <c r="AF7" s="746"/>
      <c r="AG7" s="746"/>
      <c r="AH7" s="746"/>
      <c r="AI7" s="746"/>
      <c r="AJ7" s="746"/>
      <c r="AK7" s="746"/>
      <c r="AL7" s="746"/>
      <c r="AM7" s="746"/>
      <c r="AN7" s="746"/>
      <c r="AO7" s="728" t="s">
        <v>85</v>
      </c>
      <c r="AP7" s="728"/>
      <c r="AQ7" s="728"/>
      <c r="AR7" s="728"/>
      <c r="AS7" s="728"/>
      <c r="AT7" s="728"/>
      <c r="AU7" s="728"/>
      <c r="AV7" s="728"/>
      <c r="AW7" s="728"/>
      <c r="AX7" s="728"/>
      <c r="AY7" s="728"/>
      <c r="AZ7" s="728"/>
      <c r="BA7" s="728"/>
      <c r="BB7" s="728"/>
      <c r="BC7" s="728"/>
      <c r="BD7" s="728"/>
      <c r="BE7" s="728"/>
    </row>
    <row r="8" spans="16:57" s="4" customFormat="1" ht="18.75" customHeight="1">
      <c r="P8" s="729" t="s">
        <v>233</v>
      </c>
      <c r="Q8" s="729"/>
      <c r="R8" s="729"/>
      <c r="S8" s="729"/>
      <c r="T8" s="729"/>
      <c r="U8" s="729"/>
      <c r="V8" s="729"/>
      <c r="W8" s="729"/>
      <c r="X8" s="729"/>
      <c r="Y8" s="729"/>
      <c r="Z8" s="729"/>
      <c r="AA8" s="729"/>
      <c r="AB8" s="729"/>
      <c r="AC8" s="729"/>
      <c r="AD8" s="729"/>
      <c r="AE8" s="729"/>
      <c r="AF8" s="729"/>
      <c r="AG8" s="729"/>
      <c r="AH8" s="729"/>
      <c r="AI8" s="729"/>
      <c r="AJ8" s="729"/>
      <c r="AK8" s="729"/>
      <c r="AL8" s="729"/>
      <c r="AM8" s="729"/>
      <c r="AN8" s="729"/>
      <c r="AO8" s="728" t="s">
        <v>79</v>
      </c>
      <c r="AP8" s="728"/>
      <c r="AQ8" s="728"/>
      <c r="AR8" s="728"/>
      <c r="AS8" s="728"/>
      <c r="AT8" s="728"/>
      <c r="AU8" s="728"/>
      <c r="AV8" s="728"/>
      <c r="AW8" s="728"/>
      <c r="AX8" s="728"/>
      <c r="AY8" s="728"/>
      <c r="AZ8" s="728"/>
      <c r="BA8" s="728"/>
      <c r="BB8" s="728"/>
      <c r="BC8" s="728"/>
      <c r="BD8" s="728"/>
      <c r="BE8" s="728"/>
    </row>
    <row r="9" spans="16:57" s="4" customFormat="1" ht="18.75" customHeight="1">
      <c r="P9" s="730" t="s">
        <v>234</v>
      </c>
      <c r="Q9" s="730"/>
      <c r="R9" s="730"/>
      <c r="S9" s="730"/>
      <c r="T9" s="730"/>
      <c r="U9" s="730"/>
      <c r="V9" s="730"/>
      <c r="W9" s="730"/>
      <c r="X9" s="730"/>
      <c r="Y9" s="730"/>
      <c r="Z9" s="730"/>
      <c r="AA9" s="730"/>
      <c r="AB9" s="730"/>
      <c r="AC9" s="730"/>
      <c r="AD9" s="730"/>
      <c r="AE9" s="730"/>
      <c r="AF9" s="730"/>
      <c r="AG9" s="730"/>
      <c r="AH9" s="730"/>
      <c r="AI9" s="730"/>
      <c r="AJ9" s="730"/>
      <c r="AK9" s="730"/>
      <c r="AL9" s="730"/>
      <c r="AM9" s="730"/>
      <c r="AN9" s="730"/>
      <c r="AO9" s="728" t="s">
        <v>80</v>
      </c>
      <c r="AP9" s="728"/>
      <c r="AQ9" s="728"/>
      <c r="AR9" s="728"/>
      <c r="AS9" s="728"/>
      <c r="AT9" s="728"/>
      <c r="AU9" s="728"/>
      <c r="AV9" s="728"/>
      <c r="AW9" s="728"/>
      <c r="AX9" s="728"/>
      <c r="AY9" s="728"/>
      <c r="AZ9" s="728"/>
      <c r="BA9" s="728"/>
      <c r="BB9" s="728"/>
      <c r="BC9" s="728"/>
      <c r="BD9" s="728"/>
      <c r="BE9" s="728"/>
    </row>
    <row r="10" spans="41:57" s="4" customFormat="1" ht="18.75" customHeight="1">
      <c r="AO10" s="728" t="s">
        <v>86</v>
      </c>
      <c r="AP10" s="728"/>
      <c r="AQ10" s="728"/>
      <c r="AR10" s="728"/>
      <c r="AS10" s="728"/>
      <c r="AT10" s="728"/>
      <c r="AU10" s="728"/>
      <c r="AV10" s="728"/>
      <c r="AW10" s="728"/>
      <c r="AX10" s="728"/>
      <c r="AY10" s="728"/>
      <c r="AZ10" s="728"/>
      <c r="BA10" s="728"/>
      <c r="BB10" s="728"/>
      <c r="BC10" s="728"/>
      <c r="BD10" s="728"/>
      <c r="BE10" s="728"/>
    </row>
    <row r="11" spans="41:57" s="4" customFormat="1" ht="24.75" customHeight="1">
      <c r="AO11" s="731"/>
      <c r="AP11" s="731"/>
      <c r="AQ11" s="731"/>
      <c r="AR11" s="731"/>
      <c r="AS11" s="731"/>
      <c r="AT11" s="731"/>
      <c r="AU11" s="731"/>
      <c r="AV11" s="731"/>
      <c r="AW11" s="731"/>
      <c r="AX11" s="731"/>
      <c r="AY11" s="731"/>
      <c r="AZ11" s="731"/>
      <c r="BA11" s="731"/>
      <c r="BB11" s="731"/>
      <c r="BC11" s="731"/>
      <c r="BD11" s="731"/>
      <c r="BE11" s="731"/>
    </row>
    <row r="12" spans="41:59" s="4" customFormat="1" ht="19.5" customHeight="1">
      <c r="AO12" s="744" t="s">
        <v>78</v>
      </c>
      <c r="AP12" s="744"/>
      <c r="AQ12" s="744"/>
      <c r="AR12" s="744"/>
      <c r="AS12" s="744"/>
      <c r="AT12" s="744"/>
      <c r="AU12" s="744"/>
      <c r="AV12" s="744"/>
      <c r="AW12" s="744"/>
      <c r="AX12" s="744"/>
      <c r="AY12" s="744"/>
      <c r="AZ12" s="744"/>
      <c r="BA12" s="744"/>
      <c r="BB12" s="744"/>
      <c r="BC12" s="744"/>
      <c r="BD12" s="744"/>
      <c r="BE12" s="744"/>
      <c r="BF12" s="744"/>
      <c r="BG12" s="744"/>
    </row>
    <row r="13" spans="1:57" s="4" customFormat="1" ht="18.75" customHeight="1">
      <c r="A13" s="457"/>
      <c r="B13" s="745" t="s">
        <v>210</v>
      </c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45"/>
      <c r="AH13" s="745"/>
      <c r="AI13" s="745"/>
      <c r="AJ13" s="745"/>
      <c r="AK13" s="745"/>
      <c r="AL13" s="745"/>
      <c r="AM13" s="745"/>
      <c r="AN13" s="745"/>
      <c r="AO13" s="745"/>
      <c r="AP13" s="745"/>
      <c r="AQ13" s="745"/>
      <c r="AR13" s="745"/>
      <c r="AS13" s="745"/>
      <c r="AT13" s="745"/>
      <c r="AU13" s="745"/>
      <c r="AV13" s="745"/>
      <c r="AW13" s="745"/>
      <c r="AX13" s="745"/>
      <c r="AY13" s="745"/>
      <c r="AZ13" s="745"/>
      <c r="BA13" s="745"/>
      <c r="BB13" s="745"/>
      <c r="BC13" s="457"/>
      <c r="BD13" s="457"/>
      <c r="BE13" s="457"/>
    </row>
    <row r="14" spans="1:59" s="4" customFormat="1" ht="18.75">
      <c r="A14" s="457"/>
      <c r="B14" s="458"/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7"/>
      <c r="BD14" s="457"/>
      <c r="BE14" s="457"/>
      <c r="BF14" s="1"/>
      <c r="BG14" s="1"/>
    </row>
    <row r="15" spans="1:57" ht="18" customHeight="1">
      <c r="A15" s="459"/>
      <c r="B15" s="724" t="s">
        <v>12</v>
      </c>
      <c r="C15" s="725" t="s">
        <v>0</v>
      </c>
      <c r="D15" s="725"/>
      <c r="E15" s="725"/>
      <c r="F15" s="725"/>
      <c r="G15" s="725" t="s">
        <v>1</v>
      </c>
      <c r="H15" s="725"/>
      <c r="I15" s="725"/>
      <c r="J15" s="725"/>
      <c r="K15" s="726" t="s">
        <v>2</v>
      </c>
      <c r="L15" s="727"/>
      <c r="M15" s="727"/>
      <c r="N15" s="727"/>
      <c r="O15" s="726" t="s">
        <v>3</v>
      </c>
      <c r="P15" s="727"/>
      <c r="Q15" s="727"/>
      <c r="R15" s="727"/>
      <c r="S15" s="727"/>
      <c r="T15" s="726" t="s">
        <v>4</v>
      </c>
      <c r="U15" s="726"/>
      <c r="V15" s="726"/>
      <c r="W15" s="726"/>
      <c r="X15" s="727"/>
      <c r="Y15" s="726" t="s">
        <v>5</v>
      </c>
      <c r="Z15" s="727"/>
      <c r="AA15" s="727"/>
      <c r="AB15" s="727"/>
      <c r="AC15" s="725" t="s">
        <v>6</v>
      </c>
      <c r="AD15" s="725"/>
      <c r="AE15" s="725"/>
      <c r="AF15" s="725"/>
      <c r="AG15" s="725" t="s">
        <v>7</v>
      </c>
      <c r="AH15" s="725"/>
      <c r="AI15" s="725"/>
      <c r="AJ15" s="725"/>
      <c r="AK15" s="726" t="s">
        <v>8</v>
      </c>
      <c r="AL15" s="726"/>
      <c r="AM15" s="726"/>
      <c r="AN15" s="726"/>
      <c r="AO15" s="727"/>
      <c r="AP15" s="726" t="s">
        <v>9</v>
      </c>
      <c r="AQ15" s="727"/>
      <c r="AR15" s="727"/>
      <c r="AS15" s="727"/>
      <c r="AT15" s="726" t="s">
        <v>10</v>
      </c>
      <c r="AU15" s="726"/>
      <c r="AV15" s="726"/>
      <c r="AW15" s="726"/>
      <c r="AX15" s="727"/>
      <c r="AY15" s="726" t="s">
        <v>11</v>
      </c>
      <c r="AZ15" s="727"/>
      <c r="BA15" s="727"/>
      <c r="BB15" s="727"/>
      <c r="BC15" s="459"/>
      <c r="BD15" s="459"/>
      <c r="BE15" s="459"/>
    </row>
    <row r="16" spans="1:59" ht="18" customHeight="1">
      <c r="A16" s="460"/>
      <c r="B16" s="724"/>
      <c r="C16" s="657">
        <v>1</v>
      </c>
      <c r="D16" s="657">
        <v>2</v>
      </c>
      <c r="E16" s="657">
        <v>3</v>
      </c>
      <c r="F16" s="657">
        <v>4</v>
      </c>
      <c r="G16" s="657">
        <v>5</v>
      </c>
      <c r="H16" s="657">
        <v>6</v>
      </c>
      <c r="I16" s="657">
        <v>7</v>
      </c>
      <c r="J16" s="657">
        <v>8</v>
      </c>
      <c r="K16" s="657">
        <v>9</v>
      </c>
      <c r="L16" s="657">
        <v>10</v>
      </c>
      <c r="M16" s="657">
        <v>11</v>
      </c>
      <c r="N16" s="657">
        <v>12</v>
      </c>
      <c r="O16" s="657">
        <v>13</v>
      </c>
      <c r="P16" s="657">
        <v>14</v>
      </c>
      <c r="Q16" s="657">
        <v>15</v>
      </c>
      <c r="R16" s="657">
        <v>16</v>
      </c>
      <c r="S16" s="657">
        <v>17</v>
      </c>
      <c r="T16" s="657">
        <v>18</v>
      </c>
      <c r="U16" s="657">
        <v>19</v>
      </c>
      <c r="V16" s="657">
        <v>20</v>
      </c>
      <c r="W16" s="657">
        <v>21</v>
      </c>
      <c r="X16" s="657">
        <v>22</v>
      </c>
      <c r="Y16" s="657">
        <v>23</v>
      </c>
      <c r="Z16" s="657">
        <v>24</v>
      </c>
      <c r="AA16" s="657">
        <v>25</v>
      </c>
      <c r="AB16" s="657">
        <v>26</v>
      </c>
      <c r="AC16" s="657">
        <v>27</v>
      </c>
      <c r="AD16" s="657">
        <v>28</v>
      </c>
      <c r="AE16" s="657">
        <v>29</v>
      </c>
      <c r="AF16" s="657">
        <v>30</v>
      </c>
      <c r="AG16" s="657">
        <v>31</v>
      </c>
      <c r="AH16" s="657">
        <v>32</v>
      </c>
      <c r="AI16" s="657">
        <v>33</v>
      </c>
      <c r="AJ16" s="657">
        <v>34</v>
      </c>
      <c r="AK16" s="657">
        <v>35</v>
      </c>
      <c r="AL16" s="657">
        <v>36</v>
      </c>
      <c r="AM16" s="657">
        <v>37</v>
      </c>
      <c r="AN16" s="657">
        <v>38</v>
      </c>
      <c r="AO16" s="657">
        <v>39</v>
      </c>
      <c r="AP16" s="657">
        <v>40</v>
      </c>
      <c r="AQ16" s="657">
        <v>41</v>
      </c>
      <c r="AR16" s="657">
        <v>42</v>
      </c>
      <c r="AS16" s="657">
        <v>43</v>
      </c>
      <c r="AT16" s="657">
        <v>44</v>
      </c>
      <c r="AU16" s="657">
        <v>45</v>
      </c>
      <c r="AV16" s="657">
        <v>46</v>
      </c>
      <c r="AW16" s="657">
        <v>47</v>
      </c>
      <c r="AX16" s="657">
        <v>48</v>
      </c>
      <c r="AY16" s="657">
        <v>49</v>
      </c>
      <c r="AZ16" s="657">
        <v>50</v>
      </c>
      <c r="BA16" s="657">
        <v>51</v>
      </c>
      <c r="BB16" s="657">
        <v>52</v>
      </c>
      <c r="BC16" s="460"/>
      <c r="BD16" s="460"/>
      <c r="BE16" s="460"/>
      <c r="BF16" s="3"/>
      <c r="BG16" s="3"/>
    </row>
    <row r="17" spans="1:59" s="3" customFormat="1" ht="20.25" customHeight="1">
      <c r="A17" s="460"/>
      <c r="B17" s="658">
        <v>3</v>
      </c>
      <c r="C17" s="461" t="s">
        <v>40</v>
      </c>
      <c r="D17" s="461" t="s">
        <v>211</v>
      </c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 t="s">
        <v>18</v>
      </c>
      <c r="S17" s="461" t="s">
        <v>71</v>
      </c>
      <c r="T17" s="461" t="s">
        <v>40</v>
      </c>
      <c r="U17" s="461" t="s">
        <v>212</v>
      </c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 t="s">
        <v>72</v>
      </c>
      <c r="AR17" s="461" t="s">
        <v>18</v>
      </c>
      <c r="AS17" s="461" t="s">
        <v>19</v>
      </c>
      <c r="AT17" s="461" t="s">
        <v>19</v>
      </c>
      <c r="AU17" s="461" t="s">
        <v>19</v>
      </c>
      <c r="AV17" s="461" t="s">
        <v>19</v>
      </c>
      <c r="AW17" s="461" t="s">
        <v>19</v>
      </c>
      <c r="AX17" s="461" t="s">
        <v>19</v>
      </c>
      <c r="AY17" s="461" t="s">
        <v>19</v>
      </c>
      <c r="AZ17" s="461" t="s">
        <v>19</v>
      </c>
      <c r="BA17" s="461" t="s">
        <v>19</v>
      </c>
      <c r="BB17" s="461" t="s">
        <v>19</v>
      </c>
      <c r="BC17" s="460"/>
      <c r="BD17" s="460"/>
      <c r="BE17" s="460"/>
      <c r="BF17" s="1"/>
      <c r="BG17" s="1"/>
    </row>
    <row r="18" spans="1:57" ht="19.5" customHeight="1">
      <c r="A18" s="459"/>
      <c r="B18" s="658">
        <v>4</v>
      </c>
      <c r="C18" s="461" t="s">
        <v>40</v>
      </c>
      <c r="D18" s="461" t="s">
        <v>211</v>
      </c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 t="s">
        <v>18</v>
      </c>
      <c r="S18" s="461" t="s">
        <v>71</v>
      </c>
      <c r="T18" s="461" t="s">
        <v>40</v>
      </c>
      <c r="U18" s="461" t="s">
        <v>212</v>
      </c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1"/>
      <c r="AI18" s="461"/>
      <c r="AJ18" s="461"/>
      <c r="AK18" s="461"/>
      <c r="AL18" s="461"/>
      <c r="AM18" s="461"/>
      <c r="AN18" s="461"/>
      <c r="AO18" s="461"/>
      <c r="AP18" s="461"/>
      <c r="AQ18" s="461" t="s">
        <v>72</v>
      </c>
      <c r="AR18" s="461" t="s">
        <v>18</v>
      </c>
      <c r="AS18" s="461" t="s">
        <v>19</v>
      </c>
      <c r="AT18" s="461" t="s">
        <v>19</v>
      </c>
      <c r="AU18" s="461" t="s">
        <v>19</v>
      </c>
      <c r="AV18" s="461" t="s">
        <v>19</v>
      </c>
      <c r="AW18" s="461" t="s">
        <v>19</v>
      </c>
      <c r="AX18" s="461" t="s">
        <v>19</v>
      </c>
      <c r="AY18" s="461" t="s">
        <v>19</v>
      </c>
      <c r="AZ18" s="461" t="s">
        <v>19</v>
      </c>
      <c r="BA18" s="461" t="s">
        <v>19</v>
      </c>
      <c r="BB18" s="461" t="s">
        <v>19</v>
      </c>
      <c r="BC18" s="459"/>
      <c r="BD18" s="459"/>
      <c r="BE18" s="459"/>
    </row>
    <row r="19" spans="1:57" ht="19.5" customHeight="1">
      <c r="A19" s="459"/>
      <c r="B19" s="658">
        <v>5</v>
      </c>
      <c r="C19" s="642" t="s">
        <v>40</v>
      </c>
      <c r="D19" s="643" t="s">
        <v>211</v>
      </c>
      <c r="E19" s="642"/>
      <c r="F19" s="642"/>
      <c r="G19" s="642"/>
      <c r="H19" s="643"/>
      <c r="I19" s="643"/>
      <c r="J19" s="643"/>
      <c r="K19" s="643"/>
      <c r="L19" s="643"/>
      <c r="M19" s="643"/>
      <c r="N19" s="643"/>
      <c r="O19" s="643"/>
      <c r="P19" s="643"/>
      <c r="Q19" s="643"/>
      <c r="R19" s="644" t="s">
        <v>18</v>
      </c>
      <c r="S19" s="645" t="s">
        <v>71</v>
      </c>
      <c r="T19" s="644" t="s">
        <v>40</v>
      </c>
      <c r="U19" s="644" t="s">
        <v>19</v>
      </c>
      <c r="V19" s="643"/>
      <c r="W19" s="644"/>
      <c r="X19" s="644"/>
      <c r="Y19" s="644"/>
      <c r="Z19" s="643"/>
      <c r="AA19" s="644"/>
      <c r="AB19" s="646"/>
      <c r="AC19" s="646"/>
      <c r="AD19" s="647"/>
      <c r="AE19" s="647" t="s">
        <v>72</v>
      </c>
      <c r="AF19" s="647" t="s">
        <v>18</v>
      </c>
      <c r="AG19" s="644" t="s">
        <v>13</v>
      </c>
      <c r="AH19" s="644" t="s">
        <v>13</v>
      </c>
      <c r="AI19" s="644" t="s">
        <v>13</v>
      </c>
      <c r="AJ19" s="644" t="s">
        <v>13</v>
      </c>
      <c r="AK19" s="644" t="s">
        <v>13</v>
      </c>
      <c r="AL19" s="644" t="s">
        <v>13</v>
      </c>
      <c r="AM19" s="644" t="s">
        <v>13</v>
      </c>
      <c r="AN19" s="644" t="s">
        <v>13</v>
      </c>
      <c r="AO19" s="644" t="s">
        <v>13</v>
      </c>
      <c r="AP19" s="644" t="s">
        <v>13</v>
      </c>
      <c r="AQ19" s="644" t="s">
        <v>13</v>
      </c>
      <c r="AR19" s="648" t="s">
        <v>87</v>
      </c>
      <c r="AS19" s="648" t="s">
        <v>87</v>
      </c>
      <c r="AT19" s="644" t="s">
        <v>57</v>
      </c>
      <c r="AU19" s="644" t="s">
        <v>57</v>
      </c>
      <c r="AV19" s="644" t="s">
        <v>57</v>
      </c>
      <c r="AW19" s="644" t="s">
        <v>57</v>
      </c>
      <c r="AX19" s="644" t="s">
        <v>57</v>
      </c>
      <c r="AY19" s="644" t="s">
        <v>57</v>
      </c>
      <c r="AZ19" s="644" t="s">
        <v>57</v>
      </c>
      <c r="BA19" s="644" t="s">
        <v>57</v>
      </c>
      <c r="BB19" s="644" t="s">
        <v>57</v>
      </c>
      <c r="BC19" s="459"/>
      <c r="BD19" s="459"/>
      <c r="BE19" s="459"/>
    </row>
    <row r="20" spans="1:57" ht="19.5" customHeight="1">
      <c r="A20" s="459"/>
      <c r="B20" s="462"/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 t="s">
        <v>213</v>
      </c>
      <c r="AB20" s="462"/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  <c r="AO20" s="462"/>
      <c r="AP20" s="462"/>
      <c r="AQ20" s="462"/>
      <c r="AR20" s="462"/>
      <c r="AS20" s="462"/>
      <c r="AT20" s="462"/>
      <c r="AU20" s="462"/>
      <c r="AV20" s="462"/>
      <c r="AW20" s="462"/>
      <c r="AX20" s="462"/>
      <c r="AY20" s="462"/>
      <c r="AZ20" s="462"/>
      <c r="BA20" s="462"/>
      <c r="BB20" s="462"/>
      <c r="BC20" s="459"/>
      <c r="BD20" s="459"/>
      <c r="BE20" s="459"/>
    </row>
    <row r="21" spans="1:57" s="2" customFormat="1" ht="18" customHeight="1">
      <c r="A21" s="462"/>
      <c r="B21" s="732" t="s">
        <v>261</v>
      </c>
      <c r="C21" s="732"/>
      <c r="D21" s="732"/>
      <c r="E21" s="732"/>
      <c r="F21" s="732"/>
      <c r="G21" s="732"/>
      <c r="H21" s="732"/>
      <c r="I21" s="732"/>
      <c r="J21" s="732"/>
      <c r="K21" s="733"/>
      <c r="L21" s="733"/>
      <c r="M21" s="733"/>
      <c r="N21" s="733"/>
      <c r="O21" s="733"/>
      <c r="P21" s="733"/>
      <c r="Q21" s="733"/>
      <c r="R21" s="733"/>
      <c r="S21" s="733"/>
      <c r="T21" s="733"/>
      <c r="U21" s="733"/>
      <c r="V21" s="733"/>
      <c r="W21" s="733"/>
      <c r="X21" s="733"/>
      <c r="Y21" s="733"/>
      <c r="Z21" s="733"/>
      <c r="AA21" s="733"/>
      <c r="AB21" s="733"/>
      <c r="AC21" s="733"/>
      <c r="AD21" s="733"/>
      <c r="AE21" s="733"/>
      <c r="AF21" s="733"/>
      <c r="AG21" s="733"/>
      <c r="AH21" s="733"/>
      <c r="AI21" s="733"/>
      <c r="AJ21" s="733"/>
      <c r="AK21" s="733"/>
      <c r="AL21" s="733"/>
      <c r="AM21" s="733"/>
      <c r="AN21" s="733"/>
      <c r="AO21" s="733"/>
      <c r="AP21" s="733"/>
      <c r="AQ21" s="733"/>
      <c r="AR21" s="733"/>
      <c r="AS21" s="733"/>
      <c r="AT21" s="733"/>
      <c r="AU21" s="733"/>
      <c r="AV21" s="733"/>
      <c r="AW21" s="465"/>
      <c r="AX21" s="465"/>
      <c r="AY21" s="465"/>
      <c r="AZ21" s="465"/>
      <c r="BA21" s="465"/>
      <c r="BB21" s="459"/>
      <c r="BC21" s="462"/>
      <c r="BD21" s="462"/>
      <c r="BE21" s="462"/>
    </row>
    <row r="22" spans="1:57" s="2" customFormat="1" ht="18" customHeight="1">
      <c r="A22" s="462"/>
      <c r="B22" s="463"/>
      <c r="C22" s="463"/>
      <c r="D22" s="463"/>
      <c r="E22" s="463"/>
      <c r="F22" s="463"/>
      <c r="G22" s="463"/>
      <c r="H22" s="463"/>
      <c r="I22" s="463"/>
      <c r="J22" s="463"/>
      <c r="K22" s="464"/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64"/>
      <c r="Y22" s="464"/>
      <c r="Z22" s="464"/>
      <c r="AA22" s="464"/>
      <c r="AB22" s="464"/>
      <c r="AC22" s="464"/>
      <c r="AD22" s="464"/>
      <c r="AE22" s="464"/>
      <c r="AF22" s="464"/>
      <c r="AG22" s="464"/>
      <c r="AH22" s="464"/>
      <c r="AI22" s="464"/>
      <c r="AJ22" s="464"/>
      <c r="AK22" s="464"/>
      <c r="AL22" s="464"/>
      <c r="AM22" s="464"/>
      <c r="AN22" s="464"/>
      <c r="AO22" s="464"/>
      <c r="AP22" s="464"/>
      <c r="AQ22" s="464"/>
      <c r="AR22" s="464"/>
      <c r="AS22" s="464"/>
      <c r="AT22" s="464"/>
      <c r="AU22" s="464"/>
      <c r="AV22" s="464"/>
      <c r="AW22" s="465"/>
      <c r="AX22" s="465"/>
      <c r="AY22" s="465"/>
      <c r="AZ22" s="465"/>
      <c r="BA22" s="465"/>
      <c r="BB22" s="459"/>
      <c r="BC22" s="462"/>
      <c r="BD22" s="462"/>
      <c r="BE22" s="462"/>
    </row>
    <row r="23" spans="1:57" ht="20.25">
      <c r="A23" s="459"/>
      <c r="B23" s="44" t="s">
        <v>259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6"/>
      <c r="AY23" s="46"/>
      <c r="AZ23" s="46"/>
      <c r="BA23" s="46"/>
      <c r="BB23" s="457"/>
      <c r="BC23" s="459"/>
      <c r="BD23" s="459"/>
      <c r="BE23" s="459"/>
    </row>
    <row r="24" spans="1:57" ht="18.75">
      <c r="A24" s="459"/>
      <c r="B24" s="466"/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57"/>
      <c r="BC24" s="459"/>
      <c r="BD24" s="459"/>
      <c r="BE24" s="459"/>
    </row>
    <row r="25" spans="1:57" ht="18.75" customHeight="1">
      <c r="A25" s="459"/>
      <c r="B25" s="734" t="s">
        <v>12</v>
      </c>
      <c r="C25" s="721"/>
      <c r="D25" s="735" t="s">
        <v>14</v>
      </c>
      <c r="E25" s="721"/>
      <c r="F25" s="721"/>
      <c r="G25" s="721"/>
      <c r="H25" s="675" t="s">
        <v>214</v>
      </c>
      <c r="I25" s="695"/>
      <c r="J25" s="695"/>
      <c r="K25" s="695"/>
      <c r="L25" s="695"/>
      <c r="M25" s="696"/>
      <c r="N25" s="675" t="s">
        <v>88</v>
      </c>
      <c r="O25" s="695"/>
      <c r="P25" s="695"/>
      <c r="Q25" s="696"/>
      <c r="R25" s="720" t="s">
        <v>89</v>
      </c>
      <c r="S25" s="721"/>
      <c r="T25" s="721"/>
      <c r="U25" s="720" t="s">
        <v>15</v>
      </c>
      <c r="V25" s="721"/>
      <c r="W25" s="721"/>
      <c r="X25" s="720" t="s">
        <v>90</v>
      </c>
      <c r="Y25" s="721"/>
      <c r="Z25" s="721"/>
      <c r="AA25" s="468"/>
      <c r="AB25" s="654"/>
      <c r="AC25" s="654"/>
      <c r="AD25" s="705" t="s">
        <v>91</v>
      </c>
      <c r="AE25" s="706"/>
      <c r="AF25" s="706"/>
      <c r="AG25" s="706"/>
      <c r="AH25" s="706"/>
      <c r="AI25" s="676"/>
      <c r="AJ25" s="677"/>
      <c r="AK25" s="675" t="s">
        <v>260</v>
      </c>
      <c r="AL25" s="676"/>
      <c r="AM25" s="676"/>
      <c r="AN25" s="676"/>
      <c r="AO25" s="676"/>
      <c r="AP25" s="677"/>
      <c r="AQ25" s="685" t="s">
        <v>46</v>
      </c>
      <c r="AR25" s="685"/>
      <c r="AS25" s="685"/>
      <c r="AT25" s="685"/>
      <c r="AU25" s="685"/>
      <c r="AV25" s="649"/>
      <c r="AW25" s="649"/>
      <c r="AX25" s="649"/>
      <c r="AY25" s="650"/>
      <c r="AZ25" s="650"/>
      <c r="BA25" s="650"/>
      <c r="BB25" s="468"/>
      <c r="BC25" s="459"/>
      <c r="BD25" s="459"/>
      <c r="BE25" s="459"/>
    </row>
    <row r="26" spans="1:57" ht="21" customHeight="1">
      <c r="A26" s="459"/>
      <c r="B26" s="721"/>
      <c r="C26" s="721"/>
      <c r="D26" s="721"/>
      <c r="E26" s="721"/>
      <c r="F26" s="721"/>
      <c r="G26" s="721"/>
      <c r="H26" s="701"/>
      <c r="I26" s="702"/>
      <c r="J26" s="702"/>
      <c r="K26" s="702"/>
      <c r="L26" s="702"/>
      <c r="M26" s="703"/>
      <c r="N26" s="701"/>
      <c r="O26" s="702"/>
      <c r="P26" s="702"/>
      <c r="Q26" s="703"/>
      <c r="R26" s="721"/>
      <c r="S26" s="721"/>
      <c r="T26" s="721"/>
      <c r="U26" s="721"/>
      <c r="V26" s="721"/>
      <c r="W26" s="721"/>
      <c r="X26" s="721"/>
      <c r="Y26" s="721"/>
      <c r="Z26" s="721"/>
      <c r="AA26" s="468"/>
      <c r="AB26" s="654"/>
      <c r="AC26" s="654"/>
      <c r="AD26" s="707"/>
      <c r="AE26" s="708"/>
      <c r="AF26" s="708"/>
      <c r="AG26" s="708"/>
      <c r="AH26" s="708"/>
      <c r="AI26" s="679"/>
      <c r="AJ26" s="681"/>
      <c r="AK26" s="678"/>
      <c r="AL26" s="679"/>
      <c r="AM26" s="679"/>
      <c r="AN26" s="680"/>
      <c r="AO26" s="680"/>
      <c r="AP26" s="681"/>
      <c r="AQ26" s="685"/>
      <c r="AR26" s="685"/>
      <c r="AS26" s="685"/>
      <c r="AT26" s="685"/>
      <c r="AU26" s="685"/>
      <c r="AV26" s="649"/>
      <c r="AW26" s="649"/>
      <c r="AX26" s="649"/>
      <c r="AY26" s="650"/>
      <c r="AZ26" s="650"/>
      <c r="BA26" s="650"/>
      <c r="BB26" s="468"/>
      <c r="BC26" s="459"/>
      <c r="BD26" s="459"/>
      <c r="BE26" s="459"/>
    </row>
    <row r="27" spans="1:57" ht="26.25" customHeight="1">
      <c r="A27" s="459"/>
      <c r="B27" s="721"/>
      <c r="C27" s="721"/>
      <c r="D27" s="721"/>
      <c r="E27" s="721"/>
      <c r="F27" s="721"/>
      <c r="G27" s="721"/>
      <c r="H27" s="697"/>
      <c r="I27" s="698"/>
      <c r="J27" s="698"/>
      <c r="K27" s="698"/>
      <c r="L27" s="698"/>
      <c r="M27" s="699"/>
      <c r="N27" s="697"/>
      <c r="O27" s="698"/>
      <c r="P27" s="698"/>
      <c r="Q27" s="699"/>
      <c r="R27" s="721"/>
      <c r="S27" s="721"/>
      <c r="T27" s="721"/>
      <c r="U27" s="721"/>
      <c r="V27" s="721"/>
      <c r="W27" s="721"/>
      <c r="X27" s="721"/>
      <c r="Y27" s="721"/>
      <c r="Z27" s="721"/>
      <c r="AA27" s="468"/>
      <c r="AB27" s="654"/>
      <c r="AC27" s="654"/>
      <c r="AD27" s="682"/>
      <c r="AE27" s="683"/>
      <c r="AF27" s="683"/>
      <c r="AG27" s="683"/>
      <c r="AH27" s="683"/>
      <c r="AI27" s="683"/>
      <c r="AJ27" s="684"/>
      <c r="AK27" s="682"/>
      <c r="AL27" s="683"/>
      <c r="AM27" s="683"/>
      <c r="AN27" s="683"/>
      <c r="AO27" s="683"/>
      <c r="AP27" s="684"/>
      <c r="AQ27" s="685"/>
      <c r="AR27" s="685"/>
      <c r="AS27" s="685"/>
      <c r="AT27" s="685"/>
      <c r="AU27" s="685"/>
      <c r="AV27" s="649"/>
      <c r="AW27" s="649"/>
      <c r="AX27" s="649"/>
      <c r="AY27" s="650"/>
      <c r="AZ27" s="650"/>
      <c r="BA27" s="650"/>
      <c r="BB27" s="468"/>
      <c r="BC27" s="459"/>
      <c r="BD27" s="459"/>
      <c r="BE27" s="459"/>
    </row>
    <row r="28" spans="1:57" ht="21" customHeight="1">
      <c r="A28" s="459"/>
      <c r="B28" s="716">
        <v>3</v>
      </c>
      <c r="C28" s="718"/>
      <c r="D28" s="709">
        <v>35</v>
      </c>
      <c r="E28" s="710"/>
      <c r="F28" s="710"/>
      <c r="G28" s="710"/>
      <c r="H28" s="671">
        <v>6</v>
      </c>
      <c r="I28" s="672"/>
      <c r="J28" s="672"/>
      <c r="K28" s="672"/>
      <c r="L28" s="672"/>
      <c r="M28" s="673"/>
      <c r="N28" s="704"/>
      <c r="O28" s="672"/>
      <c r="P28" s="672"/>
      <c r="Q28" s="673"/>
      <c r="R28" s="719"/>
      <c r="S28" s="709"/>
      <c r="T28" s="709"/>
      <c r="U28" s="709">
        <v>11</v>
      </c>
      <c r="V28" s="710"/>
      <c r="W28" s="710"/>
      <c r="X28" s="709">
        <f>SUM(D28:W28)</f>
        <v>52</v>
      </c>
      <c r="Y28" s="710"/>
      <c r="Z28" s="710"/>
      <c r="AA28" s="469"/>
      <c r="AB28" s="651"/>
      <c r="AC28" s="651"/>
      <c r="AD28" s="686" t="s">
        <v>20</v>
      </c>
      <c r="AE28" s="687"/>
      <c r="AF28" s="687"/>
      <c r="AG28" s="687"/>
      <c r="AH28" s="687"/>
      <c r="AI28" s="688"/>
      <c r="AJ28" s="689"/>
      <c r="AK28" s="693" t="s">
        <v>215</v>
      </c>
      <c r="AL28" s="694"/>
      <c r="AM28" s="694"/>
      <c r="AN28" s="695"/>
      <c r="AO28" s="695"/>
      <c r="AP28" s="696"/>
      <c r="AQ28" s="700">
        <v>15</v>
      </c>
      <c r="AR28" s="700"/>
      <c r="AS28" s="700"/>
      <c r="AT28" s="700"/>
      <c r="AU28" s="700"/>
      <c r="AV28" s="652"/>
      <c r="AW28" s="652"/>
      <c r="AX28" s="652"/>
      <c r="AY28" s="653"/>
      <c r="AZ28" s="653"/>
      <c r="BA28" s="653"/>
      <c r="BB28" s="653"/>
      <c r="BC28" s="459"/>
      <c r="BD28" s="459"/>
      <c r="BE28" s="459"/>
    </row>
    <row r="29" spans="1:57" ht="21" customHeight="1">
      <c r="A29" s="459"/>
      <c r="B29" s="716">
        <v>4</v>
      </c>
      <c r="C29" s="716"/>
      <c r="D29" s="709">
        <v>35</v>
      </c>
      <c r="E29" s="710"/>
      <c r="F29" s="710"/>
      <c r="G29" s="710"/>
      <c r="H29" s="671">
        <v>6</v>
      </c>
      <c r="I29" s="672"/>
      <c r="J29" s="672"/>
      <c r="K29" s="672"/>
      <c r="L29" s="672"/>
      <c r="M29" s="673"/>
      <c r="N29" s="704"/>
      <c r="O29" s="672"/>
      <c r="P29" s="672"/>
      <c r="Q29" s="673"/>
      <c r="R29" s="719"/>
      <c r="S29" s="719"/>
      <c r="T29" s="719"/>
      <c r="U29" s="709">
        <v>11</v>
      </c>
      <c r="V29" s="709"/>
      <c r="W29" s="709"/>
      <c r="X29" s="709">
        <f>SUM(D29:W29)</f>
        <v>52</v>
      </c>
      <c r="Y29" s="709"/>
      <c r="Z29" s="709"/>
      <c r="AA29" s="469"/>
      <c r="AB29" s="651"/>
      <c r="AC29" s="651"/>
      <c r="AD29" s="690"/>
      <c r="AE29" s="691"/>
      <c r="AF29" s="691"/>
      <c r="AG29" s="691"/>
      <c r="AH29" s="691"/>
      <c r="AI29" s="691"/>
      <c r="AJ29" s="692"/>
      <c r="AK29" s="697"/>
      <c r="AL29" s="698"/>
      <c r="AM29" s="698"/>
      <c r="AN29" s="698"/>
      <c r="AO29" s="698"/>
      <c r="AP29" s="699"/>
      <c r="AQ29" s="700"/>
      <c r="AR29" s="700"/>
      <c r="AS29" s="700"/>
      <c r="AT29" s="700"/>
      <c r="AU29" s="700"/>
      <c r="AV29" s="652"/>
      <c r="AW29" s="652"/>
      <c r="AX29" s="652"/>
      <c r="AY29" s="653"/>
      <c r="AZ29" s="653"/>
      <c r="BA29" s="653"/>
      <c r="BB29" s="653"/>
      <c r="BC29" s="459"/>
      <c r="BD29" s="459"/>
      <c r="BE29" s="459"/>
    </row>
    <row r="30" spans="1:57" ht="20.25">
      <c r="A30" s="459"/>
      <c r="B30" s="716">
        <v>5</v>
      </c>
      <c r="C30" s="718"/>
      <c r="D30" s="709">
        <v>23</v>
      </c>
      <c r="E30" s="710"/>
      <c r="F30" s="710"/>
      <c r="G30" s="710"/>
      <c r="H30" s="671">
        <v>6</v>
      </c>
      <c r="I30" s="672"/>
      <c r="J30" s="672"/>
      <c r="K30" s="672"/>
      <c r="L30" s="672"/>
      <c r="M30" s="673"/>
      <c r="N30" s="671">
        <v>11</v>
      </c>
      <c r="O30" s="672"/>
      <c r="P30" s="672"/>
      <c r="Q30" s="673"/>
      <c r="R30" s="709">
        <v>2</v>
      </c>
      <c r="S30" s="710"/>
      <c r="T30" s="710"/>
      <c r="U30" s="717">
        <v>1</v>
      </c>
      <c r="V30" s="710"/>
      <c r="W30" s="710"/>
      <c r="X30" s="717">
        <f>SUM(D30:W30)</f>
        <v>43</v>
      </c>
      <c r="Y30" s="710"/>
      <c r="Z30" s="710"/>
      <c r="AA30" s="469"/>
      <c r="AB30" s="651"/>
      <c r="AC30" s="469"/>
      <c r="AD30" s="469"/>
      <c r="AE30" s="469"/>
      <c r="AF30" s="469"/>
      <c r="AG30" s="469"/>
      <c r="AH30" s="469"/>
      <c r="AI30" s="653"/>
      <c r="AJ30" s="653"/>
      <c r="AK30" s="653"/>
      <c r="AL30" s="655"/>
      <c r="AM30" s="656"/>
      <c r="AN30" s="656"/>
      <c r="AO30" s="469"/>
      <c r="AP30" s="651"/>
      <c r="AQ30" s="651"/>
      <c r="AR30" s="651"/>
      <c r="AS30" s="651"/>
      <c r="AT30" s="652"/>
      <c r="AU30" s="652"/>
      <c r="AV30" s="652"/>
      <c r="AW30" s="652"/>
      <c r="AX30" s="652"/>
      <c r="AY30" s="653"/>
      <c r="AZ30" s="653"/>
      <c r="BA30" s="653"/>
      <c r="BB30" s="653"/>
      <c r="BC30" s="459"/>
      <c r="BD30" s="459"/>
      <c r="BE30" s="459"/>
    </row>
    <row r="31" spans="1:57" ht="20.25" customHeight="1">
      <c r="A31" s="459"/>
      <c r="B31" s="716" t="s">
        <v>21</v>
      </c>
      <c r="C31" s="718"/>
      <c r="D31" s="716">
        <f>SUM(D28:G30)</f>
        <v>93</v>
      </c>
      <c r="E31" s="716"/>
      <c r="F31" s="716"/>
      <c r="G31" s="716"/>
      <c r="H31" s="674">
        <f>SUM(H28:J30)</f>
        <v>18</v>
      </c>
      <c r="I31" s="672"/>
      <c r="J31" s="672"/>
      <c r="K31" s="672"/>
      <c r="L31" s="672"/>
      <c r="M31" s="673"/>
      <c r="N31" s="674">
        <f>N30</f>
        <v>11</v>
      </c>
      <c r="O31" s="672"/>
      <c r="P31" s="672"/>
      <c r="Q31" s="673"/>
      <c r="R31" s="716">
        <f>SUM(R28:T30)</f>
        <v>2</v>
      </c>
      <c r="S31" s="716"/>
      <c r="T31" s="716"/>
      <c r="U31" s="716">
        <f>SUM(U28:W30)</f>
        <v>23</v>
      </c>
      <c r="V31" s="716"/>
      <c r="W31" s="716"/>
      <c r="X31" s="716">
        <f>SUM(X28:Z30)</f>
        <v>147</v>
      </c>
      <c r="Y31" s="716"/>
      <c r="Z31" s="716"/>
      <c r="AA31" s="469"/>
      <c r="AB31" s="711"/>
      <c r="AC31" s="712"/>
      <c r="AD31" s="712"/>
      <c r="AE31" s="712"/>
      <c r="AF31" s="712"/>
      <c r="AG31" s="712"/>
      <c r="AH31" s="712"/>
      <c r="AI31" s="713"/>
      <c r="AJ31" s="713"/>
      <c r="AK31" s="713"/>
      <c r="AL31" s="714"/>
      <c r="AM31" s="715"/>
      <c r="AN31" s="715"/>
      <c r="AO31" s="469"/>
      <c r="AP31" s="651"/>
      <c r="AQ31" s="651"/>
      <c r="AR31" s="651"/>
      <c r="AS31" s="651"/>
      <c r="AT31" s="652"/>
      <c r="AU31" s="652"/>
      <c r="AV31" s="652"/>
      <c r="AW31" s="652"/>
      <c r="AX31" s="652"/>
      <c r="AY31" s="653"/>
      <c r="AZ31" s="653"/>
      <c r="BA31" s="653"/>
      <c r="BB31" s="653"/>
      <c r="BC31" s="459"/>
      <c r="BD31" s="459"/>
      <c r="BE31" s="459"/>
    </row>
    <row r="32" spans="1:57" ht="21" customHeight="1">
      <c r="A32" s="456"/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6"/>
      <c r="BD32" s="456"/>
      <c r="BE32" s="4"/>
    </row>
    <row r="33" spans="1:56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</sheetData>
  <sheetProtection/>
  <mergeCells count="83">
    <mergeCell ref="P6:AN6"/>
    <mergeCell ref="K15:N15"/>
    <mergeCell ref="AO3:BE3"/>
    <mergeCell ref="AO12:BG12"/>
    <mergeCell ref="B13:BB13"/>
    <mergeCell ref="P7:AN7"/>
    <mergeCell ref="A4:O4"/>
    <mergeCell ref="A5:O5"/>
    <mergeCell ref="P5:AN5"/>
    <mergeCell ref="AO5:BE5"/>
    <mergeCell ref="A6:O6"/>
    <mergeCell ref="B21:AV21"/>
    <mergeCell ref="B25:C27"/>
    <mergeCell ref="D25:G27"/>
    <mergeCell ref="AO6:BE6"/>
    <mergeCell ref="A7:O7"/>
    <mergeCell ref="P1:AN1"/>
    <mergeCell ref="AO1:BE2"/>
    <mergeCell ref="A2:O2"/>
    <mergeCell ref="P2:AN2"/>
    <mergeCell ref="A1:O1"/>
    <mergeCell ref="AO7:BE7"/>
    <mergeCell ref="P8:AN8"/>
    <mergeCell ref="AO8:BE8"/>
    <mergeCell ref="P9:AN9"/>
    <mergeCell ref="AP15:AS15"/>
    <mergeCell ref="AT15:AX15"/>
    <mergeCell ref="AY15:BB15"/>
    <mergeCell ref="AO9:BE9"/>
    <mergeCell ref="AO10:BE11"/>
    <mergeCell ref="AG15:AJ15"/>
    <mergeCell ref="P4:AN4"/>
    <mergeCell ref="AO4:BE4"/>
    <mergeCell ref="B15:B16"/>
    <mergeCell ref="C15:F15"/>
    <mergeCell ref="G15:J15"/>
    <mergeCell ref="O15:S15"/>
    <mergeCell ref="T15:X15"/>
    <mergeCell ref="Y15:AB15"/>
    <mergeCell ref="AC15:AF15"/>
    <mergeCell ref="AK15:AO15"/>
    <mergeCell ref="B28:C28"/>
    <mergeCell ref="D28:G28"/>
    <mergeCell ref="U28:W28"/>
    <mergeCell ref="R25:T27"/>
    <mergeCell ref="U25:W27"/>
    <mergeCell ref="X25:Z27"/>
    <mergeCell ref="R28:T28"/>
    <mergeCell ref="B31:C31"/>
    <mergeCell ref="D31:G31"/>
    <mergeCell ref="B30:C30"/>
    <mergeCell ref="D30:G30"/>
    <mergeCell ref="X30:Z30"/>
    <mergeCell ref="X28:Z28"/>
    <mergeCell ref="B29:C29"/>
    <mergeCell ref="D29:G29"/>
    <mergeCell ref="R29:T29"/>
    <mergeCell ref="U29:W29"/>
    <mergeCell ref="AB31:AH31"/>
    <mergeCell ref="AI31:AK31"/>
    <mergeCell ref="AL31:AN31"/>
    <mergeCell ref="R31:T31"/>
    <mergeCell ref="U31:W31"/>
    <mergeCell ref="X31:Z31"/>
    <mergeCell ref="N29:Q29"/>
    <mergeCell ref="AD25:AJ27"/>
    <mergeCell ref="H25:M27"/>
    <mergeCell ref="H28:M28"/>
    <mergeCell ref="H29:M29"/>
    <mergeCell ref="N30:Q30"/>
    <mergeCell ref="R30:T30"/>
    <mergeCell ref="U30:W30"/>
    <mergeCell ref="X29:Z29"/>
    <mergeCell ref="H30:M30"/>
    <mergeCell ref="N31:Q31"/>
    <mergeCell ref="H31:M31"/>
    <mergeCell ref="AK25:AP27"/>
    <mergeCell ref="AQ25:AU27"/>
    <mergeCell ref="AD28:AJ29"/>
    <mergeCell ref="AK28:AP29"/>
    <mergeCell ref="AQ28:AU29"/>
    <mergeCell ref="N25:Q27"/>
    <mergeCell ref="N28:Q28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73"/>
  <sheetViews>
    <sheetView tabSelected="1" view="pageBreakPreview" zoomScale="91" zoomScaleNormal="75" zoomScaleSheetLayoutView="91" workbookViewId="0" topLeftCell="A140">
      <selection activeCell="U152" sqref="U152"/>
    </sheetView>
  </sheetViews>
  <sheetFormatPr defaultColWidth="9.00390625" defaultRowHeight="12.75"/>
  <cols>
    <col min="1" max="1" width="11.375" style="303" customWidth="1"/>
    <col min="2" max="2" width="43.75390625" style="57" customWidth="1"/>
    <col min="3" max="3" width="5.00390625" style="304" customWidth="1"/>
    <col min="4" max="4" width="6.25390625" style="305" customWidth="1"/>
    <col min="5" max="5" width="4.75390625" style="304" customWidth="1"/>
    <col min="6" max="6" width="7.125" style="304" customWidth="1"/>
    <col min="7" max="7" width="7.75390625" style="5" customWidth="1"/>
    <col min="8" max="8" width="8.375" style="5" customWidth="1"/>
    <col min="9" max="9" width="6.375" style="5" customWidth="1"/>
    <col min="10" max="10" width="5.125" style="5" customWidth="1"/>
    <col min="11" max="11" width="7.875" style="5" customWidth="1"/>
    <col min="12" max="12" width="7.75390625" style="5" customWidth="1"/>
    <col min="13" max="13" width="6.125" style="5" customWidth="1"/>
    <col min="14" max="14" width="7.375" style="7" customWidth="1"/>
    <col min="15" max="15" width="5.25390625" style="7" customWidth="1"/>
    <col min="16" max="17" width="7.25390625" style="7" customWidth="1"/>
    <col min="18" max="18" width="5.375" style="7" customWidth="1"/>
    <col min="19" max="19" width="7.875" style="7" customWidth="1"/>
    <col min="20" max="20" width="6.625" style="7" customWidth="1"/>
    <col min="21" max="21" width="6.25390625" style="7" customWidth="1"/>
    <col min="22" max="22" width="6.75390625" style="7" customWidth="1"/>
    <col min="23" max="28" width="5.75390625" style="471" customWidth="1"/>
    <col min="29" max="81" width="9.125" style="471" customWidth="1"/>
    <col min="82" max="16384" width="9.125" style="5" customWidth="1"/>
  </cols>
  <sheetData>
    <row r="1" spans="1:28" ht="16.5" thickBot="1">
      <c r="A1" s="844" t="s">
        <v>217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6"/>
      <c r="W1" s="470"/>
      <c r="X1" s="470"/>
      <c r="Y1" s="470"/>
      <c r="Z1" s="470"/>
      <c r="AA1" s="470"/>
      <c r="AB1" s="470"/>
    </row>
    <row r="2" spans="1:28" ht="15.75">
      <c r="A2" s="812" t="s">
        <v>22</v>
      </c>
      <c r="B2" s="814" t="s">
        <v>103</v>
      </c>
      <c r="C2" s="793" t="s">
        <v>104</v>
      </c>
      <c r="D2" s="794"/>
      <c r="E2" s="795"/>
      <c r="F2" s="796"/>
      <c r="G2" s="801" t="s">
        <v>105</v>
      </c>
      <c r="H2" s="861" t="s">
        <v>106</v>
      </c>
      <c r="I2" s="862"/>
      <c r="J2" s="862"/>
      <c r="K2" s="862"/>
      <c r="L2" s="862"/>
      <c r="M2" s="863"/>
      <c r="N2" s="790" t="s">
        <v>107</v>
      </c>
      <c r="O2" s="791"/>
      <c r="P2" s="791"/>
      <c r="Q2" s="791"/>
      <c r="R2" s="791"/>
      <c r="S2" s="791"/>
      <c r="T2" s="791"/>
      <c r="U2" s="791"/>
      <c r="V2" s="792"/>
      <c r="W2" s="472"/>
      <c r="X2" s="472"/>
      <c r="Y2" s="472"/>
      <c r="Z2" s="472"/>
      <c r="AA2" s="472"/>
      <c r="AB2" s="472"/>
    </row>
    <row r="3" spans="1:28" ht="15.75">
      <c r="A3" s="813"/>
      <c r="B3" s="815"/>
      <c r="C3" s="797"/>
      <c r="D3" s="798"/>
      <c r="E3" s="799"/>
      <c r="F3" s="800"/>
      <c r="G3" s="802"/>
      <c r="H3" s="877" t="s">
        <v>108</v>
      </c>
      <c r="I3" s="817" t="s">
        <v>109</v>
      </c>
      <c r="J3" s="818"/>
      <c r="K3" s="818"/>
      <c r="L3" s="819"/>
      <c r="M3" s="778" t="s">
        <v>110</v>
      </c>
      <c r="N3" s="803" t="s">
        <v>23</v>
      </c>
      <c r="O3" s="804"/>
      <c r="P3" s="805"/>
      <c r="Q3" s="823" t="s">
        <v>111</v>
      </c>
      <c r="R3" s="804"/>
      <c r="S3" s="805"/>
      <c r="T3" s="823" t="s">
        <v>24</v>
      </c>
      <c r="U3" s="804"/>
      <c r="V3" s="866"/>
      <c r="W3" s="776"/>
      <c r="X3" s="776"/>
      <c r="Y3" s="776"/>
      <c r="Z3" s="776"/>
      <c r="AA3" s="776"/>
      <c r="AB3" s="776"/>
    </row>
    <row r="4" spans="1:28" ht="15.75">
      <c r="A4" s="813"/>
      <c r="B4" s="815"/>
      <c r="C4" s="777" t="s">
        <v>112</v>
      </c>
      <c r="D4" s="777" t="s">
        <v>113</v>
      </c>
      <c r="E4" s="779" t="s">
        <v>114</v>
      </c>
      <c r="F4" s="780"/>
      <c r="G4" s="802"/>
      <c r="H4" s="877"/>
      <c r="I4" s="777" t="s">
        <v>115</v>
      </c>
      <c r="J4" s="825" t="s">
        <v>116</v>
      </c>
      <c r="K4" s="826"/>
      <c r="L4" s="827"/>
      <c r="M4" s="778"/>
      <c r="N4" s="806"/>
      <c r="O4" s="807"/>
      <c r="P4" s="808"/>
      <c r="Q4" s="824"/>
      <c r="R4" s="807"/>
      <c r="S4" s="808"/>
      <c r="T4" s="824"/>
      <c r="U4" s="807"/>
      <c r="V4" s="867"/>
      <c r="W4" s="776"/>
      <c r="X4" s="776"/>
      <c r="Y4" s="776"/>
      <c r="Z4" s="776"/>
      <c r="AA4" s="776"/>
      <c r="AB4" s="776"/>
    </row>
    <row r="5" spans="1:28" ht="15" customHeight="1">
      <c r="A5" s="813"/>
      <c r="B5" s="815"/>
      <c r="C5" s="777"/>
      <c r="D5" s="778"/>
      <c r="E5" s="874" t="s">
        <v>117</v>
      </c>
      <c r="F5" s="871" t="s">
        <v>118</v>
      </c>
      <c r="G5" s="802"/>
      <c r="H5" s="877"/>
      <c r="I5" s="777"/>
      <c r="J5" s="820" t="s">
        <v>50</v>
      </c>
      <c r="K5" s="820" t="s">
        <v>65</v>
      </c>
      <c r="L5" s="820" t="s">
        <v>119</v>
      </c>
      <c r="M5" s="778"/>
      <c r="N5" s="85">
        <v>7</v>
      </c>
      <c r="O5" s="84">
        <v>8</v>
      </c>
      <c r="P5" s="84">
        <v>9</v>
      </c>
      <c r="Q5" s="84">
        <v>10</v>
      </c>
      <c r="R5" s="84">
        <v>11</v>
      </c>
      <c r="S5" s="84">
        <v>12</v>
      </c>
      <c r="T5" s="84">
        <v>13</v>
      </c>
      <c r="U5" s="84">
        <v>14</v>
      </c>
      <c r="V5" s="86">
        <v>15</v>
      </c>
      <c r="W5" s="473"/>
      <c r="X5" s="473"/>
      <c r="Y5" s="473"/>
      <c r="Z5" s="473"/>
      <c r="AA5" s="473"/>
      <c r="AB5" s="473"/>
    </row>
    <row r="6" spans="1:28" ht="16.5" thickBot="1">
      <c r="A6" s="813"/>
      <c r="B6" s="815"/>
      <c r="C6" s="777"/>
      <c r="D6" s="778"/>
      <c r="E6" s="875"/>
      <c r="F6" s="872"/>
      <c r="G6" s="802"/>
      <c r="H6" s="877"/>
      <c r="I6" s="777"/>
      <c r="J6" s="821"/>
      <c r="K6" s="821"/>
      <c r="L6" s="821"/>
      <c r="M6" s="778"/>
      <c r="N6" s="868" t="s">
        <v>120</v>
      </c>
      <c r="O6" s="869"/>
      <c r="P6" s="869"/>
      <c r="Q6" s="869"/>
      <c r="R6" s="869"/>
      <c r="S6" s="869"/>
      <c r="T6" s="869"/>
      <c r="U6" s="869"/>
      <c r="V6" s="870"/>
      <c r="W6" s="472"/>
      <c r="X6" s="472"/>
      <c r="Y6" s="472"/>
      <c r="Z6" s="472"/>
      <c r="AA6" s="472"/>
      <c r="AB6" s="472"/>
    </row>
    <row r="7" spans="1:28" ht="56.25" customHeight="1" thickBot="1">
      <c r="A7" s="813"/>
      <c r="B7" s="816"/>
      <c r="C7" s="777"/>
      <c r="D7" s="778"/>
      <c r="E7" s="875"/>
      <c r="F7" s="873"/>
      <c r="G7" s="802"/>
      <c r="H7" s="877"/>
      <c r="I7" s="777"/>
      <c r="J7" s="822"/>
      <c r="K7" s="822"/>
      <c r="L7" s="822"/>
      <c r="M7" s="778"/>
      <c r="N7" s="75">
        <v>15</v>
      </c>
      <c r="O7" s="73">
        <v>9</v>
      </c>
      <c r="P7" s="74">
        <v>9</v>
      </c>
      <c r="Q7" s="75">
        <v>15</v>
      </c>
      <c r="R7" s="73">
        <v>9</v>
      </c>
      <c r="S7" s="74">
        <v>9</v>
      </c>
      <c r="T7" s="75">
        <v>15</v>
      </c>
      <c r="U7" s="73">
        <v>9</v>
      </c>
      <c r="V7" s="74">
        <v>9</v>
      </c>
      <c r="W7" s="474"/>
      <c r="X7" s="474"/>
      <c r="Y7" s="474"/>
      <c r="Z7" s="474"/>
      <c r="AA7" s="474"/>
      <c r="AB7" s="474"/>
    </row>
    <row r="8" spans="1:28" ht="16.5" thickBot="1">
      <c r="A8" s="478">
        <v>1</v>
      </c>
      <c r="B8" s="76">
        <v>2</v>
      </c>
      <c r="C8" s="77">
        <v>3</v>
      </c>
      <c r="D8" s="77">
        <v>4</v>
      </c>
      <c r="E8" s="610">
        <v>5</v>
      </c>
      <c r="F8" s="72">
        <v>6</v>
      </c>
      <c r="G8" s="78">
        <v>7</v>
      </c>
      <c r="H8" s="71">
        <v>8</v>
      </c>
      <c r="I8" s="77">
        <v>9</v>
      </c>
      <c r="J8" s="77">
        <v>10</v>
      </c>
      <c r="K8" s="77">
        <v>11</v>
      </c>
      <c r="L8" s="77">
        <v>12</v>
      </c>
      <c r="M8" s="72">
        <v>13</v>
      </c>
      <c r="N8" s="416">
        <v>14</v>
      </c>
      <c r="O8" s="77">
        <v>15</v>
      </c>
      <c r="P8" s="77">
        <v>16</v>
      </c>
      <c r="Q8" s="77">
        <v>17</v>
      </c>
      <c r="R8" s="77">
        <v>18</v>
      </c>
      <c r="S8" s="77">
        <v>19</v>
      </c>
      <c r="T8" s="77">
        <v>20</v>
      </c>
      <c r="U8" s="77">
        <v>21</v>
      </c>
      <c r="V8" s="351">
        <v>22</v>
      </c>
      <c r="W8" s="475"/>
      <c r="X8" s="475"/>
      <c r="Y8" s="475"/>
      <c r="Z8" s="475"/>
      <c r="AA8" s="475"/>
      <c r="AB8" s="475"/>
    </row>
    <row r="9" spans="1:28" ht="15.75" customHeight="1" thickBot="1">
      <c r="A9" s="847" t="s">
        <v>207</v>
      </c>
      <c r="B9" s="848"/>
      <c r="C9" s="848"/>
      <c r="D9" s="848"/>
      <c r="E9" s="848"/>
      <c r="F9" s="848"/>
      <c r="G9" s="848"/>
      <c r="H9" s="848"/>
      <c r="I9" s="848"/>
      <c r="J9" s="848"/>
      <c r="K9" s="848"/>
      <c r="L9" s="848"/>
      <c r="M9" s="848"/>
      <c r="N9" s="848"/>
      <c r="O9" s="848"/>
      <c r="P9" s="848"/>
      <c r="Q9" s="848"/>
      <c r="R9" s="848"/>
      <c r="S9" s="848"/>
      <c r="T9" s="848"/>
      <c r="U9" s="848"/>
      <c r="V9" s="849"/>
      <c r="W9" s="475"/>
      <c r="X9" s="475"/>
      <c r="Y9" s="475"/>
      <c r="Z9" s="475"/>
      <c r="AA9" s="475"/>
      <c r="AB9" s="475"/>
    </row>
    <row r="10" spans="1:28" ht="16.5" customHeight="1" thickBot="1">
      <c r="A10" s="850" t="s">
        <v>152</v>
      </c>
      <c r="B10" s="851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851"/>
      <c r="T10" s="851"/>
      <c r="U10" s="851"/>
      <c r="V10" s="852"/>
      <c r="W10" s="475"/>
      <c r="X10" s="475"/>
      <c r="Y10" s="475"/>
      <c r="Z10" s="475"/>
      <c r="AA10" s="475"/>
      <c r="AB10" s="475"/>
    </row>
    <row r="11" spans="1:28" ht="31.5">
      <c r="A11" s="491" t="s">
        <v>121</v>
      </c>
      <c r="B11" s="492" t="s">
        <v>209</v>
      </c>
      <c r="C11" s="493"/>
      <c r="D11" s="494"/>
      <c r="E11" s="494"/>
      <c r="F11" s="495"/>
      <c r="G11" s="584">
        <f>G12+G13</f>
        <v>6.5</v>
      </c>
      <c r="H11" s="585">
        <f aca="true" t="shared" si="0" ref="H11:H19">G11*30</f>
        <v>195</v>
      </c>
      <c r="I11" s="496"/>
      <c r="J11" s="496"/>
      <c r="K11" s="496"/>
      <c r="L11" s="496"/>
      <c r="M11" s="497"/>
      <c r="N11" s="498"/>
      <c r="O11" s="499"/>
      <c r="P11" s="500"/>
      <c r="Q11" s="501"/>
      <c r="R11" s="499"/>
      <c r="S11" s="502"/>
      <c r="T11" s="498"/>
      <c r="U11" s="499"/>
      <c r="V11" s="500"/>
      <c r="W11" s="475"/>
      <c r="X11" s="475"/>
      <c r="Y11" s="475"/>
      <c r="Z11" s="475"/>
      <c r="AA11" s="475"/>
      <c r="AB11" s="475"/>
    </row>
    <row r="12" spans="1:28" ht="15.75">
      <c r="A12" s="503"/>
      <c r="B12" s="504" t="s">
        <v>52</v>
      </c>
      <c r="C12" s="505"/>
      <c r="D12" s="506"/>
      <c r="E12" s="506"/>
      <c r="F12" s="507"/>
      <c r="G12" s="508">
        <v>5</v>
      </c>
      <c r="H12" s="509">
        <f t="shared" si="0"/>
        <v>150</v>
      </c>
      <c r="I12" s="510"/>
      <c r="J12" s="510"/>
      <c r="K12" s="510"/>
      <c r="L12" s="510"/>
      <c r="M12" s="605"/>
      <c r="N12" s="511"/>
      <c r="O12" s="512"/>
      <c r="P12" s="513"/>
      <c r="Q12" s="514"/>
      <c r="R12" s="512"/>
      <c r="S12" s="515"/>
      <c r="T12" s="511"/>
      <c r="U12" s="512"/>
      <c r="V12" s="513"/>
      <c r="W12" s="475"/>
      <c r="X12" s="475"/>
      <c r="Y12" s="475"/>
      <c r="Z12" s="475"/>
      <c r="AA12" s="475"/>
      <c r="AB12" s="475"/>
    </row>
    <row r="13" spans="1:28" ht="16.5" thickBot="1">
      <c r="A13" s="525" t="s">
        <v>208</v>
      </c>
      <c r="B13" s="604" t="s">
        <v>53</v>
      </c>
      <c r="C13" s="527"/>
      <c r="D13" s="528">
        <v>14</v>
      </c>
      <c r="E13" s="528"/>
      <c r="F13" s="529"/>
      <c r="G13" s="530">
        <v>1.5</v>
      </c>
      <c r="H13" s="531">
        <f t="shared" si="0"/>
        <v>45</v>
      </c>
      <c r="I13" s="532">
        <v>4</v>
      </c>
      <c r="J13" s="532"/>
      <c r="K13" s="532"/>
      <c r="L13" s="532">
        <v>4</v>
      </c>
      <c r="M13" s="519">
        <f>H13-I13</f>
        <v>41</v>
      </c>
      <c r="N13" s="534"/>
      <c r="O13" s="535"/>
      <c r="P13" s="536"/>
      <c r="Q13" s="537"/>
      <c r="R13" s="535"/>
      <c r="S13" s="538"/>
      <c r="T13" s="534"/>
      <c r="U13" s="536" t="s">
        <v>145</v>
      </c>
      <c r="V13" s="536"/>
      <c r="W13" s="475"/>
      <c r="X13" s="475"/>
      <c r="Y13" s="475"/>
      <c r="Z13" s="475"/>
      <c r="AA13" s="475"/>
      <c r="AB13" s="475"/>
    </row>
    <row r="14" spans="1:28" ht="15.75">
      <c r="A14" s="539" t="s">
        <v>122</v>
      </c>
      <c r="B14" s="540" t="s">
        <v>97</v>
      </c>
      <c r="C14" s="541" t="s">
        <v>96</v>
      </c>
      <c r="D14" s="516"/>
      <c r="E14" s="516"/>
      <c r="F14" s="542"/>
      <c r="G14" s="517">
        <v>4.5</v>
      </c>
      <c r="H14" s="543">
        <f t="shared" si="0"/>
        <v>135</v>
      </c>
      <c r="I14" s="516"/>
      <c r="J14" s="518"/>
      <c r="K14" s="516"/>
      <c r="L14" s="516"/>
      <c r="M14" s="519"/>
      <c r="N14" s="520"/>
      <c r="O14" s="521"/>
      <c r="P14" s="522"/>
      <c r="Q14" s="523"/>
      <c r="R14" s="521"/>
      <c r="S14" s="524"/>
      <c r="T14" s="520"/>
      <c r="U14" s="521"/>
      <c r="V14" s="522"/>
      <c r="W14" s="475"/>
      <c r="X14" s="475"/>
      <c r="Y14" s="475"/>
      <c r="Z14" s="475"/>
      <c r="AA14" s="475"/>
      <c r="AB14" s="475"/>
    </row>
    <row r="15" spans="1:28" ht="31.5">
      <c r="A15" s="544" t="s">
        <v>123</v>
      </c>
      <c r="B15" s="545" t="s">
        <v>98</v>
      </c>
      <c r="C15" s="546"/>
      <c r="D15" s="547" t="s">
        <v>99</v>
      </c>
      <c r="E15" s="547"/>
      <c r="F15" s="548"/>
      <c r="G15" s="549">
        <v>3</v>
      </c>
      <c r="H15" s="550">
        <f t="shared" si="0"/>
        <v>90</v>
      </c>
      <c r="I15" s="547"/>
      <c r="J15" s="547"/>
      <c r="K15" s="547"/>
      <c r="L15" s="547"/>
      <c r="M15" s="551"/>
      <c r="N15" s="552"/>
      <c r="O15" s="553"/>
      <c r="P15" s="554"/>
      <c r="Q15" s="555"/>
      <c r="R15" s="553"/>
      <c r="S15" s="556"/>
      <c r="T15" s="552"/>
      <c r="U15" s="553"/>
      <c r="V15" s="554"/>
      <c r="W15" s="475"/>
      <c r="X15" s="475"/>
      <c r="Y15" s="475"/>
      <c r="Z15" s="475"/>
      <c r="AA15" s="475"/>
      <c r="AB15" s="475"/>
    </row>
    <row r="16" spans="1:28" ht="32.25" thickBot="1">
      <c r="A16" s="557" t="s">
        <v>124</v>
      </c>
      <c r="B16" s="558" t="s">
        <v>100</v>
      </c>
      <c r="C16" s="559" t="s">
        <v>96</v>
      </c>
      <c r="D16" s="560"/>
      <c r="E16" s="561"/>
      <c r="F16" s="562"/>
      <c r="G16" s="563">
        <v>3</v>
      </c>
      <c r="H16" s="564">
        <f t="shared" si="0"/>
        <v>90</v>
      </c>
      <c r="I16" s="561"/>
      <c r="J16" s="561"/>
      <c r="K16" s="561"/>
      <c r="L16" s="561"/>
      <c r="M16" s="565"/>
      <c r="N16" s="511"/>
      <c r="O16" s="512"/>
      <c r="P16" s="513"/>
      <c r="Q16" s="514"/>
      <c r="R16" s="512"/>
      <c r="S16" s="515"/>
      <c r="T16" s="511"/>
      <c r="U16" s="512"/>
      <c r="V16" s="513"/>
      <c r="W16" s="475"/>
      <c r="X16" s="475"/>
      <c r="Y16" s="475"/>
      <c r="Z16" s="475"/>
      <c r="AA16" s="475"/>
      <c r="AB16" s="475"/>
    </row>
    <row r="17" spans="1:28" ht="15.75">
      <c r="A17" s="566" t="s">
        <v>125</v>
      </c>
      <c r="B17" s="567" t="s">
        <v>101</v>
      </c>
      <c r="C17" s="568"/>
      <c r="D17" s="569"/>
      <c r="E17" s="569"/>
      <c r="F17" s="570"/>
      <c r="G17" s="571">
        <f>G18+G19</f>
        <v>4.5</v>
      </c>
      <c r="H17" s="572">
        <f t="shared" si="0"/>
        <v>135</v>
      </c>
      <c r="I17" s="494"/>
      <c r="J17" s="494"/>
      <c r="K17" s="569"/>
      <c r="L17" s="569"/>
      <c r="M17" s="497"/>
      <c r="N17" s="498"/>
      <c r="O17" s="499"/>
      <c r="P17" s="500"/>
      <c r="Q17" s="501"/>
      <c r="R17" s="499"/>
      <c r="S17" s="502"/>
      <c r="T17" s="498"/>
      <c r="U17" s="499"/>
      <c r="V17" s="500"/>
      <c r="W17" s="475"/>
      <c r="X17" s="475"/>
      <c r="Y17" s="475"/>
      <c r="Z17" s="475"/>
      <c r="AA17" s="475"/>
      <c r="AB17" s="475"/>
    </row>
    <row r="18" spans="1:28" ht="15.75">
      <c r="A18" s="573"/>
      <c r="B18" s="574" t="s">
        <v>52</v>
      </c>
      <c r="C18" s="575"/>
      <c r="D18" s="576"/>
      <c r="E18" s="547"/>
      <c r="F18" s="548"/>
      <c r="G18" s="549">
        <v>3</v>
      </c>
      <c r="H18" s="550">
        <f t="shared" si="0"/>
        <v>90</v>
      </c>
      <c r="I18" s="547"/>
      <c r="J18" s="547"/>
      <c r="K18" s="547"/>
      <c r="L18" s="547"/>
      <c r="M18" s="551"/>
      <c r="N18" s="552"/>
      <c r="O18" s="553"/>
      <c r="P18" s="554"/>
      <c r="Q18" s="555"/>
      <c r="R18" s="553"/>
      <c r="S18" s="556"/>
      <c r="T18" s="552"/>
      <c r="U18" s="553"/>
      <c r="V18" s="554"/>
      <c r="W18" s="475"/>
      <c r="X18" s="475"/>
      <c r="Y18" s="475"/>
      <c r="Z18" s="475"/>
      <c r="AA18" s="475"/>
      <c r="AB18" s="475"/>
    </row>
    <row r="19" spans="1:28" ht="16.5" thickBot="1">
      <c r="A19" s="577" t="s">
        <v>126</v>
      </c>
      <c r="B19" s="526" t="s">
        <v>53</v>
      </c>
      <c r="C19" s="578">
        <v>9</v>
      </c>
      <c r="D19" s="579"/>
      <c r="E19" s="579"/>
      <c r="F19" s="580"/>
      <c r="G19" s="581">
        <v>1.5</v>
      </c>
      <c r="H19" s="582">
        <f t="shared" si="0"/>
        <v>45</v>
      </c>
      <c r="I19" s="528">
        <f>J19+K19+L19</f>
        <v>4</v>
      </c>
      <c r="J19" s="528">
        <v>4</v>
      </c>
      <c r="K19" s="579"/>
      <c r="L19" s="579"/>
      <c r="M19" s="533">
        <f>H19-I19</f>
        <v>41</v>
      </c>
      <c r="N19" s="534"/>
      <c r="O19" s="535"/>
      <c r="P19" s="583" t="s">
        <v>145</v>
      </c>
      <c r="Q19" s="537"/>
      <c r="R19" s="535"/>
      <c r="S19" s="538"/>
      <c r="T19" s="534"/>
      <c r="U19" s="535"/>
      <c r="V19" s="536"/>
      <c r="W19" s="475"/>
      <c r="X19" s="475"/>
      <c r="Y19" s="475"/>
      <c r="Z19" s="475"/>
      <c r="AA19" s="475"/>
      <c r="AB19" s="475"/>
    </row>
    <row r="20" spans="1:28" ht="16.5" thickBot="1">
      <c r="A20" s="878" t="s">
        <v>140</v>
      </c>
      <c r="B20" s="879"/>
      <c r="C20" s="879"/>
      <c r="D20" s="879"/>
      <c r="E20" s="879"/>
      <c r="F20" s="880"/>
      <c r="G20" s="586">
        <f>G11+G14+G15+G16+G17</f>
        <v>21.5</v>
      </c>
      <c r="H20" s="96">
        <f>H21+H22</f>
        <v>645</v>
      </c>
      <c r="I20" s="56"/>
      <c r="J20" s="56"/>
      <c r="K20" s="56"/>
      <c r="L20" s="56"/>
      <c r="M20" s="95"/>
      <c r="N20" s="329"/>
      <c r="O20" s="56"/>
      <c r="P20" s="330"/>
      <c r="Q20" s="427"/>
      <c r="R20" s="56"/>
      <c r="S20" s="95"/>
      <c r="T20" s="329"/>
      <c r="U20" s="56"/>
      <c r="V20" s="330"/>
      <c r="W20" s="475"/>
      <c r="X20" s="475"/>
      <c r="Y20" s="475"/>
      <c r="Z20" s="475"/>
      <c r="AA20" s="475"/>
      <c r="AB20" s="475"/>
    </row>
    <row r="21" spans="1:28" ht="16.5" thickBot="1">
      <c r="A21" s="859" t="s">
        <v>64</v>
      </c>
      <c r="B21" s="860"/>
      <c r="C21" s="59"/>
      <c r="D21" s="59"/>
      <c r="E21" s="59"/>
      <c r="F21" s="283"/>
      <c r="G21" s="89">
        <f>G12+G14+G15+G16+G18</f>
        <v>18.5</v>
      </c>
      <c r="H21" s="156">
        <f>H11+H14+H15+H16+H18</f>
        <v>600</v>
      </c>
      <c r="I21" s="157"/>
      <c r="J21" s="157"/>
      <c r="K21" s="157"/>
      <c r="L21" s="157"/>
      <c r="M21" s="158"/>
      <c r="N21" s="331"/>
      <c r="O21" s="332"/>
      <c r="P21" s="333"/>
      <c r="Q21" s="450"/>
      <c r="R21" s="332"/>
      <c r="S21" s="452"/>
      <c r="T21" s="331"/>
      <c r="U21" s="332"/>
      <c r="V21" s="333"/>
      <c r="W21" s="475"/>
      <c r="X21" s="475"/>
      <c r="Y21" s="475"/>
      <c r="Z21" s="475"/>
      <c r="AA21" s="475"/>
      <c r="AB21" s="475"/>
    </row>
    <row r="22" spans="1:28" ht="16.5" thickBot="1">
      <c r="A22" s="864" t="s">
        <v>53</v>
      </c>
      <c r="B22" s="865"/>
      <c r="C22" s="91"/>
      <c r="D22" s="92"/>
      <c r="E22" s="93"/>
      <c r="F22" s="286"/>
      <c r="G22" s="94">
        <f>G19+G13</f>
        <v>3</v>
      </c>
      <c r="H22" s="109">
        <f>H19</f>
        <v>45</v>
      </c>
      <c r="I22" s="109">
        <f>SUM(I11:I19)</f>
        <v>8</v>
      </c>
      <c r="J22" s="109">
        <f>SUM(J11:J19)</f>
        <v>4</v>
      </c>
      <c r="K22" s="109">
        <f>SUM(K11:K19)</f>
        <v>0</v>
      </c>
      <c r="L22" s="109">
        <f>SUM(L11:L19)</f>
        <v>4</v>
      </c>
      <c r="M22" s="449">
        <f>SUM(M11:M19)</f>
        <v>82</v>
      </c>
      <c r="N22" s="334"/>
      <c r="O22" s="335"/>
      <c r="P22" s="336" t="s">
        <v>145</v>
      </c>
      <c r="Q22" s="451"/>
      <c r="R22" s="335"/>
      <c r="S22" s="453"/>
      <c r="T22" s="334"/>
      <c r="U22" s="336" t="s">
        <v>145</v>
      </c>
      <c r="V22" s="336"/>
      <c r="W22" s="475"/>
      <c r="X22" s="475"/>
      <c r="Y22" s="475"/>
      <c r="Z22" s="475"/>
      <c r="AA22" s="475"/>
      <c r="AB22" s="475"/>
    </row>
    <row r="23" spans="1:28" ht="16.5" thickBot="1">
      <c r="A23" s="479"/>
      <c r="B23" s="303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455"/>
      <c r="W23" s="475"/>
      <c r="X23" s="475"/>
      <c r="Y23" s="475"/>
      <c r="Z23" s="475"/>
      <c r="AA23" s="475"/>
      <c r="AB23" s="475"/>
    </row>
    <row r="24" spans="1:28" ht="16.5" customHeight="1" thickBot="1">
      <c r="A24" s="853" t="s">
        <v>191</v>
      </c>
      <c r="B24" s="854"/>
      <c r="C24" s="854"/>
      <c r="D24" s="854"/>
      <c r="E24" s="854"/>
      <c r="F24" s="854"/>
      <c r="G24" s="854"/>
      <c r="H24" s="854"/>
      <c r="I24" s="854"/>
      <c r="J24" s="854"/>
      <c r="K24" s="854"/>
      <c r="L24" s="854"/>
      <c r="M24" s="854"/>
      <c r="N24" s="854"/>
      <c r="O24" s="854"/>
      <c r="P24" s="854"/>
      <c r="Q24" s="854"/>
      <c r="R24" s="854"/>
      <c r="S24" s="854"/>
      <c r="T24" s="854"/>
      <c r="U24" s="854"/>
      <c r="V24" s="855"/>
      <c r="W24" s="475"/>
      <c r="X24" s="475"/>
      <c r="Y24" s="475"/>
      <c r="Z24" s="475"/>
      <c r="AA24" s="475"/>
      <c r="AB24" s="475"/>
    </row>
    <row r="25" spans="1:28" ht="31.5">
      <c r="A25" s="159" t="s">
        <v>127</v>
      </c>
      <c r="B25" s="372" t="s">
        <v>66</v>
      </c>
      <c r="C25" s="374"/>
      <c r="D25" s="142"/>
      <c r="E25" s="131"/>
      <c r="F25" s="355"/>
      <c r="G25" s="143">
        <f>G26+G27</f>
        <v>6</v>
      </c>
      <c r="H25" s="144">
        <f>G25*30</f>
        <v>180</v>
      </c>
      <c r="I25" s="145"/>
      <c r="J25" s="145"/>
      <c r="K25" s="390"/>
      <c r="L25" s="145"/>
      <c r="M25" s="146"/>
      <c r="N25" s="162"/>
      <c r="O25" s="163"/>
      <c r="P25" s="164"/>
      <c r="Q25" s="162"/>
      <c r="R25" s="163"/>
      <c r="S25" s="164"/>
      <c r="T25" s="263"/>
      <c r="U25" s="163"/>
      <c r="V25" s="164"/>
      <c r="W25" s="475"/>
      <c r="X25" s="475"/>
      <c r="Y25" s="475"/>
      <c r="Z25" s="475"/>
      <c r="AA25" s="475"/>
      <c r="AB25" s="475"/>
    </row>
    <row r="26" spans="1:28" ht="15.75">
      <c r="A26" s="31"/>
      <c r="B26" s="300" t="s">
        <v>52</v>
      </c>
      <c r="C26" s="308"/>
      <c r="D26" s="151"/>
      <c r="E26" s="132"/>
      <c r="F26" s="356"/>
      <c r="G26" s="358">
        <v>3.5</v>
      </c>
      <c r="H26" s="53">
        <f>G26*30</f>
        <v>105</v>
      </c>
      <c r="I26" s="47"/>
      <c r="J26" s="47"/>
      <c r="K26" s="50"/>
      <c r="L26" s="47"/>
      <c r="M26" s="67"/>
      <c r="N26" s="81"/>
      <c r="O26" s="80"/>
      <c r="P26" s="165"/>
      <c r="Q26" s="81"/>
      <c r="R26" s="80"/>
      <c r="S26" s="165"/>
      <c r="T26" s="265"/>
      <c r="U26" s="80"/>
      <c r="V26" s="165"/>
      <c r="W26" s="475"/>
      <c r="X26" s="475"/>
      <c r="Y26" s="475"/>
      <c r="Z26" s="475"/>
      <c r="AA26" s="475"/>
      <c r="AB26" s="475"/>
    </row>
    <row r="27" spans="1:28" ht="16.5" thickBot="1">
      <c r="A27" s="160" t="s">
        <v>192</v>
      </c>
      <c r="B27" s="193" t="s">
        <v>53</v>
      </c>
      <c r="C27" s="389"/>
      <c r="D27" s="195" t="s">
        <v>41</v>
      </c>
      <c r="E27" s="297"/>
      <c r="F27" s="357"/>
      <c r="G27" s="359">
        <v>2.5</v>
      </c>
      <c r="H27" s="128">
        <f>G27*30</f>
        <v>75</v>
      </c>
      <c r="I27" s="186">
        <f>J27+K27+L27</f>
        <v>10</v>
      </c>
      <c r="J27" s="186">
        <v>8</v>
      </c>
      <c r="K27" s="187"/>
      <c r="L27" s="186">
        <v>2</v>
      </c>
      <c r="M27" s="188">
        <f>H27-I27</f>
        <v>65</v>
      </c>
      <c r="N27" s="166"/>
      <c r="O27" s="167"/>
      <c r="P27" s="179" t="s">
        <v>236</v>
      </c>
      <c r="Q27" s="166"/>
      <c r="R27" s="167"/>
      <c r="S27" s="88"/>
      <c r="T27" s="267"/>
      <c r="U27" s="167"/>
      <c r="V27" s="88"/>
      <c r="W27" s="475"/>
      <c r="X27" s="475"/>
      <c r="Y27" s="475"/>
      <c r="Z27" s="475"/>
      <c r="AA27" s="475"/>
      <c r="AB27" s="475"/>
    </row>
    <row r="28" spans="1:28" ht="15.75">
      <c r="A28" s="159" t="s">
        <v>128</v>
      </c>
      <c r="B28" s="372" t="s">
        <v>62</v>
      </c>
      <c r="C28" s="293"/>
      <c r="D28" s="294"/>
      <c r="E28" s="131"/>
      <c r="F28" s="355"/>
      <c r="G28" s="182">
        <f>G29+G30</f>
        <v>6</v>
      </c>
      <c r="H28" s="144">
        <f aca="true" t="shared" si="1" ref="H28:H46">G28*30</f>
        <v>180</v>
      </c>
      <c r="I28" s="145"/>
      <c r="J28" s="145"/>
      <c r="K28" s="183"/>
      <c r="L28" s="145"/>
      <c r="M28" s="146"/>
      <c r="N28" s="162"/>
      <c r="O28" s="163"/>
      <c r="P28" s="164"/>
      <c r="Q28" s="162"/>
      <c r="R28" s="163"/>
      <c r="S28" s="164"/>
      <c r="T28" s="263"/>
      <c r="U28" s="163"/>
      <c r="V28" s="164"/>
      <c r="W28" s="475"/>
      <c r="X28" s="475"/>
      <c r="Y28" s="475"/>
      <c r="Z28" s="475"/>
      <c r="AA28" s="475"/>
      <c r="AB28" s="475"/>
    </row>
    <row r="29" spans="1:28" ht="15.75">
      <c r="A29" s="31"/>
      <c r="B29" s="300" t="s">
        <v>52</v>
      </c>
      <c r="C29" s="60"/>
      <c r="D29" s="24"/>
      <c r="E29" s="132"/>
      <c r="F29" s="356"/>
      <c r="G29" s="120">
        <v>3</v>
      </c>
      <c r="H29" s="53">
        <f t="shared" si="1"/>
        <v>90</v>
      </c>
      <c r="I29" s="48"/>
      <c r="J29" s="48"/>
      <c r="K29" s="49"/>
      <c r="L29" s="48"/>
      <c r="M29" s="147"/>
      <c r="N29" s="81"/>
      <c r="O29" s="80"/>
      <c r="P29" s="165"/>
      <c r="Q29" s="81"/>
      <c r="R29" s="80"/>
      <c r="S29" s="165"/>
      <c r="T29" s="265"/>
      <c r="U29" s="80"/>
      <c r="V29" s="165"/>
      <c r="W29" s="475"/>
      <c r="X29" s="475"/>
      <c r="Y29" s="475"/>
      <c r="Z29" s="475"/>
      <c r="AA29" s="475"/>
      <c r="AB29" s="475"/>
    </row>
    <row r="30" spans="1:28" ht="15.75">
      <c r="A30" s="31" t="s">
        <v>154</v>
      </c>
      <c r="B30" s="373" t="s">
        <v>53</v>
      </c>
      <c r="C30" s="148">
        <v>7</v>
      </c>
      <c r="D30" s="149"/>
      <c r="E30" s="132"/>
      <c r="F30" s="356"/>
      <c r="G30" s="121">
        <v>3</v>
      </c>
      <c r="H30" s="55">
        <f t="shared" si="1"/>
        <v>90</v>
      </c>
      <c r="I30" s="47">
        <f>J30+K30</f>
        <v>12</v>
      </c>
      <c r="J30" s="47">
        <v>4</v>
      </c>
      <c r="K30" s="50">
        <v>8</v>
      </c>
      <c r="L30" s="47"/>
      <c r="M30" s="67">
        <f>H30-I30</f>
        <v>78</v>
      </c>
      <c r="N30" s="81" t="s">
        <v>237</v>
      </c>
      <c r="O30" s="80"/>
      <c r="P30" s="165"/>
      <c r="Q30" s="81"/>
      <c r="R30" s="80"/>
      <c r="S30" s="165"/>
      <c r="T30" s="265"/>
      <c r="U30" s="80"/>
      <c r="V30" s="165"/>
      <c r="W30" s="475"/>
      <c r="X30" s="475"/>
      <c r="Y30" s="475"/>
      <c r="Z30" s="475"/>
      <c r="AA30" s="475"/>
      <c r="AB30" s="475"/>
    </row>
    <row r="31" spans="1:28" ht="16.5" thickBot="1">
      <c r="A31" s="161" t="s">
        <v>129</v>
      </c>
      <c r="B31" s="392" t="s">
        <v>54</v>
      </c>
      <c r="C31" s="393">
        <v>7</v>
      </c>
      <c r="D31" s="394"/>
      <c r="E31" s="366"/>
      <c r="F31" s="395"/>
      <c r="G31" s="402">
        <v>4</v>
      </c>
      <c r="H31" s="396">
        <f t="shared" si="1"/>
        <v>120</v>
      </c>
      <c r="I31" s="397">
        <v>4</v>
      </c>
      <c r="J31" s="397">
        <v>4</v>
      </c>
      <c r="K31" s="365"/>
      <c r="L31" s="397"/>
      <c r="M31" s="367">
        <f>H31-I31</f>
        <v>116</v>
      </c>
      <c r="N31" s="364" t="s">
        <v>145</v>
      </c>
      <c r="O31" s="362"/>
      <c r="P31" s="363"/>
      <c r="Q31" s="364"/>
      <c r="R31" s="362"/>
      <c r="S31" s="363"/>
      <c r="T31" s="361"/>
      <c r="U31" s="362"/>
      <c r="V31" s="363"/>
      <c r="W31" s="475"/>
      <c r="X31" s="475"/>
      <c r="Y31" s="475"/>
      <c r="Z31" s="475"/>
      <c r="AA31" s="475"/>
      <c r="AB31" s="475"/>
    </row>
    <row r="32" spans="1:28" ht="15.75">
      <c r="A32" s="199" t="s">
        <v>130</v>
      </c>
      <c r="B32" s="398" t="s">
        <v>32</v>
      </c>
      <c r="C32" s="306">
        <v>9</v>
      </c>
      <c r="D32" s="142"/>
      <c r="E32" s="131"/>
      <c r="F32" s="355"/>
      <c r="G32" s="399">
        <f>G33+G34</f>
        <v>5</v>
      </c>
      <c r="H32" s="87">
        <f t="shared" si="1"/>
        <v>150</v>
      </c>
      <c r="I32" s="353"/>
      <c r="J32" s="353"/>
      <c r="K32" s="354"/>
      <c r="L32" s="353"/>
      <c r="M32" s="360"/>
      <c r="N32" s="162"/>
      <c r="O32" s="163"/>
      <c r="P32" s="164"/>
      <c r="Q32" s="162"/>
      <c r="R32" s="163"/>
      <c r="S32" s="164"/>
      <c r="T32" s="263"/>
      <c r="U32" s="163"/>
      <c r="V32" s="164"/>
      <c r="W32" s="475"/>
      <c r="X32" s="475"/>
      <c r="Y32" s="475"/>
      <c r="Z32" s="475"/>
      <c r="AA32" s="475"/>
      <c r="AB32" s="475"/>
    </row>
    <row r="33" spans="1:28" ht="15.75">
      <c r="A33" s="371"/>
      <c r="B33" s="300" t="s">
        <v>52</v>
      </c>
      <c r="C33" s="148"/>
      <c r="D33" s="151"/>
      <c r="E33" s="132"/>
      <c r="F33" s="356"/>
      <c r="G33" s="379">
        <v>2.5</v>
      </c>
      <c r="H33" s="53">
        <f t="shared" si="1"/>
        <v>75</v>
      </c>
      <c r="I33" s="47"/>
      <c r="J33" s="47"/>
      <c r="K33" s="50"/>
      <c r="L33" s="47"/>
      <c r="M33" s="67"/>
      <c r="N33" s="81"/>
      <c r="O33" s="80"/>
      <c r="P33" s="165"/>
      <c r="Q33" s="81"/>
      <c r="R33" s="80"/>
      <c r="S33" s="165"/>
      <c r="T33" s="265"/>
      <c r="U33" s="80"/>
      <c r="V33" s="165"/>
      <c r="W33" s="475"/>
      <c r="X33" s="475"/>
      <c r="Y33" s="475"/>
      <c r="Z33" s="475"/>
      <c r="AA33" s="475"/>
      <c r="AB33" s="475"/>
    </row>
    <row r="34" spans="1:28" ht="16.5" thickBot="1">
      <c r="A34" s="83" t="s">
        <v>193</v>
      </c>
      <c r="B34" s="193" t="s">
        <v>53</v>
      </c>
      <c r="C34" s="194"/>
      <c r="D34" s="195"/>
      <c r="E34" s="297"/>
      <c r="F34" s="357"/>
      <c r="G34" s="400">
        <v>2.5</v>
      </c>
      <c r="H34" s="128">
        <f t="shared" si="1"/>
        <v>75</v>
      </c>
      <c r="I34" s="186">
        <f>J34+K34+L34</f>
        <v>6</v>
      </c>
      <c r="J34" s="186">
        <v>4</v>
      </c>
      <c r="K34" s="187"/>
      <c r="L34" s="186">
        <v>2</v>
      </c>
      <c r="M34" s="188">
        <f>H34-I34</f>
        <v>69</v>
      </c>
      <c r="N34" s="166"/>
      <c r="O34" s="167"/>
      <c r="P34" s="88" t="s">
        <v>238</v>
      </c>
      <c r="Q34" s="166"/>
      <c r="R34" s="167"/>
      <c r="S34" s="88"/>
      <c r="T34" s="267"/>
      <c r="U34" s="167"/>
      <c r="V34" s="88"/>
      <c r="W34" s="475"/>
      <c r="X34" s="475"/>
      <c r="Y34" s="475"/>
      <c r="Z34" s="475"/>
      <c r="AA34" s="475"/>
      <c r="AB34" s="475"/>
    </row>
    <row r="35" spans="1:28" ht="15.75">
      <c r="A35" s="199" t="s">
        <v>155</v>
      </c>
      <c r="B35" s="372" t="s">
        <v>67</v>
      </c>
      <c r="C35" s="213"/>
      <c r="D35" s="294"/>
      <c r="E35" s="131"/>
      <c r="F35" s="355"/>
      <c r="G35" s="200">
        <f>G37+G38+G36</f>
        <v>11.5</v>
      </c>
      <c r="H35" s="144">
        <f t="shared" si="1"/>
        <v>345</v>
      </c>
      <c r="I35" s="222"/>
      <c r="J35" s="222"/>
      <c r="K35" s="201"/>
      <c r="L35" s="222"/>
      <c r="M35" s="192"/>
      <c r="N35" s="162"/>
      <c r="O35" s="163"/>
      <c r="P35" s="164"/>
      <c r="Q35" s="162"/>
      <c r="R35" s="163"/>
      <c r="S35" s="164"/>
      <c r="T35" s="263"/>
      <c r="U35" s="163"/>
      <c r="V35" s="164"/>
      <c r="W35" s="475"/>
      <c r="X35" s="475"/>
      <c r="Y35" s="475"/>
      <c r="Z35" s="475"/>
      <c r="AA35" s="475"/>
      <c r="AB35" s="475"/>
    </row>
    <row r="36" spans="1:28" ht="15.75">
      <c r="A36" s="31"/>
      <c r="B36" s="300" t="s">
        <v>52</v>
      </c>
      <c r="C36" s="13"/>
      <c r="D36" s="24"/>
      <c r="E36" s="132"/>
      <c r="F36" s="356"/>
      <c r="G36" s="125">
        <v>5.5</v>
      </c>
      <c r="H36" s="53">
        <f t="shared" si="1"/>
        <v>165</v>
      </c>
      <c r="I36" s="10"/>
      <c r="J36" s="10"/>
      <c r="K36" s="15"/>
      <c r="L36" s="10"/>
      <c r="M36" s="150"/>
      <c r="N36" s="81"/>
      <c r="O36" s="80"/>
      <c r="P36" s="165"/>
      <c r="Q36" s="81"/>
      <c r="R36" s="80"/>
      <c r="S36" s="165"/>
      <c r="T36" s="265"/>
      <c r="U36" s="80"/>
      <c r="V36" s="165"/>
      <c r="W36" s="475"/>
      <c r="X36" s="475"/>
      <c r="Y36" s="475"/>
      <c r="Z36" s="475"/>
      <c r="AA36" s="475"/>
      <c r="AB36" s="475"/>
    </row>
    <row r="37" spans="1:28" ht="15.75">
      <c r="A37" s="31" t="s">
        <v>156</v>
      </c>
      <c r="B37" s="373" t="s">
        <v>63</v>
      </c>
      <c r="C37" s="148">
        <v>7</v>
      </c>
      <c r="D37" s="151"/>
      <c r="E37" s="132"/>
      <c r="F37" s="356"/>
      <c r="G37" s="124">
        <v>3</v>
      </c>
      <c r="H37" s="55">
        <f t="shared" si="1"/>
        <v>90</v>
      </c>
      <c r="I37" s="47">
        <f>J37+K37+L37</f>
        <v>16</v>
      </c>
      <c r="J37" s="47">
        <v>12</v>
      </c>
      <c r="K37" s="50"/>
      <c r="L37" s="47">
        <v>4</v>
      </c>
      <c r="M37" s="67">
        <f>H37-I37</f>
        <v>74</v>
      </c>
      <c r="N37" s="81" t="s">
        <v>239</v>
      </c>
      <c r="O37" s="80"/>
      <c r="P37" s="165"/>
      <c r="Q37" s="81"/>
      <c r="R37" s="80"/>
      <c r="S37" s="165"/>
      <c r="T37" s="265"/>
      <c r="U37" s="80"/>
      <c r="V37" s="165"/>
      <c r="W37" s="475"/>
      <c r="X37" s="475"/>
      <c r="Y37" s="475"/>
      <c r="Z37" s="475"/>
      <c r="AA37" s="475"/>
      <c r="AB37" s="475"/>
    </row>
    <row r="38" spans="1:28" ht="16.5" thickBot="1">
      <c r="A38" s="160" t="s">
        <v>157</v>
      </c>
      <c r="B38" s="193" t="s">
        <v>92</v>
      </c>
      <c r="C38" s="184">
        <v>9</v>
      </c>
      <c r="D38" s="185"/>
      <c r="E38" s="297"/>
      <c r="F38" s="357"/>
      <c r="G38" s="196">
        <v>3</v>
      </c>
      <c r="H38" s="128">
        <f t="shared" si="1"/>
        <v>90</v>
      </c>
      <c r="I38" s="47">
        <f>J38+K38+L38</f>
        <v>12</v>
      </c>
      <c r="J38" s="186">
        <v>8</v>
      </c>
      <c r="K38" s="187"/>
      <c r="L38" s="186">
        <v>4</v>
      </c>
      <c r="M38" s="188">
        <f>H38-I38</f>
        <v>78</v>
      </c>
      <c r="N38" s="166"/>
      <c r="O38" s="167"/>
      <c r="P38" s="88" t="s">
        <v>237</v>
      </c>
      <c r="Q38" s="166"/>
      <c r="R38" s="167"/>
      <c r="S38" s="88"/>
      <c r="T38" s="267"/>
      <c r="U38" s="167"/>
      <c r="V38" s="88"/>
      <c r="W38" s="475"/>
      <c r="X38" s="475"/>
      <c r="Y38" s="475"/>
      <c r="Z38" s="475"/>
      <c r="AA38" s="475"/>
      <c r="AB38" s="475"/>
    </row>
    <row r="39" spans="1:28" ht="15.75">
      <c r="A39" s="159" t="s">
        <v>158</v>
      </c>
      <c r="B39" s="372" t="s">
        <v>31</v>
      </c>
      <c r="C39" s="293"/>
      <c r="D39" s="299">
        <v>9</v>
      </c>
      <c r="E39" s="131"/>
      <c r="F39" s="355"/>
      <c r="G39" s="401">
        <v>5</v>
      </c>
      <c r="H39" s="87">
        <f t="shared" si="1"/>
        <v>150</v>
      </c>
      <c r="I39" s="353"/>
      <c r="J39" s="353"/>
      <c r="K39" s="354"/>
      <c r="L39" s="353"/>
      <c r="M39" s="360"/>
      <c r="N39" s="162"/>
      <c r="O39" s="163"/>
      <c r="P39" s="164"/>
      <c r="Q39" s="162"/>
      <c r="R39" s="163"/>
      <c r="S39" s="164"/>
      <c r="T39" s="263"/>
      <c r="U39" s="163"/>
      <c r="V39" s="164"/>
      <c r="W39" s="475"/>
      <c r="X39" s="475"/>
      <c r="Y39" s="475"/>
      <c r="Z39" s="475"/>
      <c r="AA39" s="475"/>
      <c r="AB39" s="475"/>
    </row>
    <row r="40" spans="1:28" ht="15.75">
      <c r="A40" s="31"/>
      <c r="B40" s="300" t="s">
        <v>52</v>
      </c>
      <c r="C40" s="60"/>
      <c r="D40" s="152"/>
      <c r="E40" s="132"/>
      <c r="F40" s="356"/>
      <c r="G40" s="126">
        <v>2</v>
      </c>
      <c r="H40" s="53">
        <f t="shared" si="1"/>
        <v>60</v>
      </c>
      <c r="I40" s="47"/>
      <c r="J40" s="47"/>
      <c r="K40" s="50"/>
      <c r="L40" s="47"/>
      <c r="M40" s="67"/>
      <c r="N40" s="81"/>
      <c r="O40" s="80"/>
      <c r="P40" s="165"/>
      <c r="Q40" s="81"/>
      <c r="R40" s="80"/>
      <c r="S40" s="165"/>
      <c r="T40" s="265"/>
      <c r="U40" s="80"/>
      <c r="V40" s="165"/>
      <c r="W40" s="475"/>
      <c r="X40" s="475"/>
      <c r="Y40" s="475"/>
      <c r="Z40" s="475"/>
      <c r="AA40" s="475"/>
      <c r="AB40" s="475"/>
    </row>
    <row r="41" spans="1:28" ht="16.5" thickBot="1">
      <c r="A41" s="160" t="s">
        <v>194</v>
      </c>
      <c r="B41" s="193" t="s">
        <v>53</v>
      </c>
      <c r="C41" s="153"/>
      <c r="D41" s="368"/>
      <c r="E41" s="297"/>
      <c r="F41" s="357"/>
      <c r="G41" s="127">
        <v>3</v>
      </c>
      <c r="H41" s="128">
        <f t="shared" si="1"/>
        <v>90</v>
      </c>
      <c r="I41" s="186">
        <f>J41+K41+L41</f>
        <v>6</v>
      </c>
      <c r="J41" s="186">
        <v>4</v>
      </c>
      <c r="K41" s="187"/>
      <c r="L41" s="186">
        <v>2</v>
      </c>
      <c r="M41" s="188">
        <f>H41-I41</f>
        <v>84</v>
      </c>
      <c r="N41" s="166"/>
      <c r="O41" s="167"/>
      <c r="P41" s="88" t="s">
        <v>238</v>
      </c>
      <c r="Q41" s="166"/>
      <c r="R41" s="167"/>
      <c r="S41" s="88"/>
      <c r="T41" s="267"/>
      <c r="U41" s="167"/>
      <c r="V41" s="88"/>
      <c r="W41" s="475"/>
      <c r="X41" s="475"/>
      <c r="Y41" s="475"/>
      <c r="Z41" s="475"/>
      <c r="AA41" s="475"/>
      <c r="AB41" s="475"/>
    </row>
    <row r="42" spans="1:28" ht="15.75">
      <c r="A42" s="385" t="s">
        <v>159</v>
      </c>
      <c r="B42" s="386" t="s">
        <v>30</v>
      </c>
      <c r="C42" s="197"/>
      <c r="D42" s="210"/>
      <c r="E42" s="301"/>
      <c r="F42" s="387"/>
      <c r="G42" s="202">
        <f>G43+G44</f>
        <v>5</v>
      </c>
      <c r="H42" s="176">
        <f t="shared" si="1"/>
        <v>150</v>
      </c>
      <c r="I42" s="221"/>
      <c r="J42" s="221"/>
      <c r="K42" s="198"/>
      <c r="L42" s="221"/>
      <c r="M42" s="181"/>
      <c r="N42" s="177"/>
      <c r="O42" s="178"/>
      <c r="P42" s="179"/>
      <c r="Q42" s="177"/>
      <c r="R42" s="178"/>
      <c r="S42" s="179"/>
      <c r="T42" s="388"/>
      <c r="U42" s="178"/>
      <c r="V42" s="179"/>
      <c r="W42" s="475"/>
      <c r="X42" s="475"/>
      <c r="Y42" s="475"/>
      <c r="Z42" s="475"/>
      <c r="AA42" s="475"/>
      <c r="AB42" s="475"/>
    </row>
    <row r="43" spans="1:28" ht="15.75">
      <c r="A43" s="31"/>
      <c r="B43" s="300" t="s">
        <v>52</v>
      </c>
      <c r="C43" s="60"/>
      <c r="D43" s="24"/>
      <c r="E43" s="132"/>
      <c r="F43" s="356"/>
      <c r="G43" s="126">
        <v>2</v>
      </c>
      <c r="H43" s="53">
        <f t="shared" si="1"/>
        <v>60</v>
      </c>
      <c r="I43" s="10"/>
      <c r="J43" s="10"/>
      <c r="K43" s="152"/>
      <c r="L43" s="10"/>
      <c r="M43" s="150"/>
      <c r="N43" s="81"/>
      <c r="O43" s="80"/>
      <c r="P43" s="165"/>
      <c r="Q43" s="81"/>
      <c r="R43" s="80"/>
      <c r="S43" s="165"/>
      <c r="T43" s="265"/>
      <c r="U43" s="80"/>
      <c r="V43" s="165"/>
      <c r="W43" s="475"/>
      <c r="X43" s="475"/>
      <c r="Y43" s="475"/>
      <c r="Z43" s="475"/>
      <c r="AA43" s="475"/>
      <c r="AB43" s="475"/>
    </row>
    <row r="44" spans="1:28" ht="16.5" thickBot="1">
      <c r="A44" s="83" t="s">
        <v>160</v>
      </c>
      <c r="B44" s="193" t="s">
        <v>53</v>
      </c>
      <c r="C44" s="153">
        <v>7</v>
      </c>
      <c r="D44" s="154"/>
      <c r="E44" s="297"/>
      <c r="F44" s="357"/>
      <c r="G44" s="127">
        <v>3</v>
      </c>
      <c r="H44" s="128">
        <f t="shared" si="1"/>
        <v>90</v>
      </c>
      <c r="I44" s="65">
        <f>J44+K44+L44</f>
        <v>6</v>
      </c>
      <c r="J44" s="65">
        <v>4</v>
      </c>
      <c r="K44" s="63"/>
      <c r="L44" s="65">
        <v>2</v>
      </c>
      <c r="M44" s="70">
        <f>H44-I44</f>
        <v>84</v>
      </c>
      <c r="N44" s="166" t="s">
        <v>238</v>
      </c>
      <c r="O44" s="167"/>
      <c r="P44" s="88"/>
      <c r="Q44" s="166"/>
      <c r="R44" s="167"/>
      <c r="S44" s="88"/>
      <c r="T44" s="267"/>
      <c r="U44" s="167"/>
      <c r="V44" s="88"/>
      <c r="W44" s="475"/>
      <c r="X44" s="475"/>
      <c r="Y44" s="475"/>
      <c r="Z44" s="475"/>
      <c r="AA44" s="475"/>
      <c r="AB44" s="475"/>
    </row>
    <row r="45" spans="1:22" ht="16.5" thickBot="1">
      <c r="A45" s="788" t="s">
        <v>141</v>
      </c>
      <c r="B45" s="789"/>
      <c r="C45" s="789"/>
      <c r="D45" s="789"/>
      <c r="E45" s="789"/>
      <c r="F45" s="789"/>
      <c r="G45" s="369">
        <f>G25+G28+G31+G32+G35+G39+G42</f>
        <v>42.5</v>
      </c>
      <c r="H45" s="377">
        <f t="shared" si="1"/>
        <v>1275</v>
      </c>
      <c r="I45" s="302"/>
      <c r="J45" s="302"/>
      <c r="K45" s="302"/>
      <c r="L45" s="302"/>
      <c r="M45" s="203"/>
      <c r="N45" s="204"/>
      <c r="O45" s="62"/>
      <c r="P45" s="205"/>
      <c r="Q45" s="204"/>
      <c r="R45" s="62"/>
      <c r="S45" s="205"/>
      <c r="T45" s="382"/>
      <c r="U45" s="62"/>
      <c r="V45" s="205"/>
    </row>
    <row r="46" spans="1:22" ht="16.5" thickBot="1">
      <c r="A46" s="750" t="s">
        <v>64</v>
      </c>
      <c r="B46" s="751"/>
      <c r="C46" s="90"/>
      <c r="D46" s="90"/>
      <c r="E46" s="90"/>
      <c r="F46" s="375"/>
      <c r="G46" s="380">
        <f>G26+G29+G33+G36+G40+G43</f>
        <v>18.5</v>
      </c>
      <c r="H46" s="378">
        <f t="shared" si="1"/>
        <v>555</v>
      </c>
      <c r="I46" s="107"/>
      <c r="J46" s="107"/>
      <c r="K46" s="107"/>
      <c r="L46" s="107"/>
      <c r="M46" s="116"/>
      <c r="N46" s="171"/>
      <c r="O46" s="136"/>
      <c r="P46" s="172"/>
      <c r="Q46" s="171"/>
      <c r="R46" s="136"/>
      <c r="S46" s="172"/>
      <c r="T46" s="383"/>
      <c r="U46" s="136"/>
      <c r="V46" s="172"/>
    </row>
    <row r="47" spans="1:22" ht="16.5" thickBot="1">
      <c r="A47" s="760" t="s">
        <v>53</v>
      </c>
      <c r="B47" s="761"/>
      <c r="C47" s="108"/>
      <c r="D47" s="91"/>
      <c r="E47" s="91"/>
      <c r="F47" s="376"/>
      <c r="G47" s="381">
        <f>G44+G41+G38+G37+G34+G31+G30+G27</f>
        <v>24</v>
      </c>
      <c r="H47" s="403">
        <f aca="true" t="shared" si="2" ref="H47:M47">H44+H41+H38+H37+H34+H31+H30+H27</f>
        <v>720</v>
      </c>
      <c r="I47" s="403">
        <f t="shared" si="2"/>
        <v>72</v>
      </c>
      <c r="J47" s="403">
        <f t="shared" si="2"/>
        <v>48</v>
      </c>
      <c r="K47" s="403">
        <f t="shared" si="2"/>
        <v>8</v>
      </c>
      <c r="L47" s="403">
        <f t="shared" si="2"/>
        <v>16</v>
      </c>
      <c r="M47" s="403">
        <f t="shared" si="2"/>
        <v>648</v>
      </c>
      <c r="N47" s="173" t="s">
        <v>240</v>
      </c>
      <c r="O47" s="174"/>
      <c r="P47" s="175" t="s">
        <v>241</v>
      </c>
      <c r="Q47" s="173"/>
      <c r="R47" s="174"/>
      <c r="S47" s="175"/>
      <c r="T47" s="384"/>
      <c r="U47" s="174"/>
      <c r="V47" s="175"/>
    </row>
    <row r="48" spans="1:22" ht="16.5" thickBot="1">
      <c r="A48" s="480"/>
      <c r="B48" s="5"/>
      <c r="C48" s="5"/>
      <c r="D48" s="5"/>
      <c r="E48" s="5"/>
      <c r="F48" s="5"/>
      <c r="N48" s="5"/>
      <c r="O48" s="5"/>
      <c r="P48" s="5"/>
      <c r="Q48" s="5"/>
      <c r="R48" s="5"/>
      <c r="S48" s="5"/>
      <c r="T48" s="5"/>
      <c r="U48" s="5"/>
      <c r="V48" s="481"/>
    </row>
    <row r="49" spans="1:22" ht="15.75" customHeight="1" thickBot="1">
      <c r="A49" s="856" t="s">
        <v>153</v>
      </c>
      <c r="B49" s="857"/>
      <c r="C49" s="857"/>
      <c r="D49" s="857"/>
      <c r="E49" s="857"/>
      <c r="F49" s="857"/>
      <c r="G49" s="857"/>
      <c r="H49" s="857"/>
      <c r="I49" s="857"/>
      <c r="J49" s="857"/>
      <c r="K49" s="857"/>
      <c r="L49" s="857"/>
      <c r="M49" s="857"/>
      <c r="N49" s="857"/>
      <c r="O49" s="857"/>
      <c r="P49" s="857"/>
      <c r="Q49" s="857"/>
      <c r="R49" s="857"/>
      <c r="S49" s="857"/>
      <c r="T49" s="857"/>
      <c r="U49" s="857"/>
      <c r="V49" s="858"/>
    </row>
    <row r="50" spans="1:22" ht="15.75">
      <c r="A50" s="273" t="s">
        <v>161</v>
      </c>
      <c r="B50" s="292" t="s">
        <v>38</v>
      </c>
      <c r="C50" s="306"/>
      <c r="D50" s="142"/>
      <c r="E50" s="224"/>
      <c r="F50" s="307"/>
      <c r="G50" s="143">
        <f>SUM(G51:G53)</f>
        <v>6.5</v>
      </c>
      <c r="H50" s="189">
        <f aca="true" t="shared" si="3" ref="H50:H99">G50*30</f>
        <v>195</v>
      </c>
      <c r="I50" s="145"/>
      <c r="J50" s="207"/>
      <c r="K50" s="145"/>
      <c r="L50" s="145"/>
      <c r="M50" s="208"/>
      <c r="N50" s="162"/>
      <c r="O50" s="163"/>
      <c r="P50" s="164"/>
      <c r="Q50" s="263"/>
      <c r="R50" s="163"/>
      <c r="S50" s="264"/>
      <c r="T50" s="162"/>
      <c r="U50" s="163"/>
      <c r="V50" s="164"/>
    </row>
    <row r="51" spans="1:22" ht="15.75">
      <c r="A51" s="31"/>
      <c r="B51" s="130" t="s">
        <v>52</v>
      </c>
      <c r="C51" s="308"/>
      <c r="D51" s="151"/>
      <c r="E51" s="9"/>
      <c r="F51" s="309"/>
      <c r="G51" s="120">
        <v>2</v>
      </c>
      <c r="H51" s="16">
        <f t="shared" si="3"/>
        <v>60</v>
      </c>
      <c r="I51" s="48"/>
      <c r="J51" s="51"/>
      <c r="K51" s="48"/>
      <c r="L51" s="48"/>
      <c r="M51" s="52"/>
      <c r="N51" s="81"/>
      <c r="O51" s="80"/>
      <c r="P51" s="165"/>
      <c r="Q51" s="265"/>
      <c r="R51" s="80"/>
      <c r="S51" s="266"/>
      <c r="T51" s="81"/>
      <c r="U51" s="80"/>
      <c r="V51" s="165"/>
    </row>
    <row r="52" spans="1:22" ht="15.75">
      <c r="A52" s="28" t="s">
        <v>197</v>
      </c>
      <c r="B52" s="129" t="s">
        <v>53</v>
      </c>
      <c r="C52" s="68">
        <v>10</v>
      </c>
      <c r="D52" s="22"/>
      <c r="E52" s="9"/>
      <c r="F52" s="236"/>
      <c r="G52" s="122">
        <v>3</v>
      </c>
      <c r="H52" s="16">
        <f t="shared" si="3"/>
        <v>90</v>
      </c>
      <c r="I52" s="606">
        <f>J52+K52+L52</f>
        <v>6</v>
      </c>
      <c r="J52" s="54">
        <v>4</v>
      </c>
      <c r="K52" s="47"/>
      <c r="L52" s="47">
        <v>2</v>
      </c>
      <c r="M52" s="52">
        <f>H52-I52</f>
        <v>84</v>
      </c>
      <c r="N52" s="81"/>
      <c r="O52" s="80"/>
      <c r="P52" s="165"/>
      <c r="Q52" s="265" t="s">
        <v>238</v>
      </c>
      <c r="R52" s="80"/>
      <c r="S52" s="266"/>
      <c r="T52" s="81"/>
      <c r="U52" s="80"/>
      <c r="V52" s="165"/>
    </row>
    <row r="53" spans="1:22" ht="16.5" thickBot="1">
      <c r="A53" s="28" t="s">
        <v>198</v>
      </c>
      <c r="B53" s="274" t="s">
        <v>43</v>
      </c>
      <c r="C53" s="194"/>
      <c r="D53" s="195"/>
      <c r="E53" s="284"/>
      <c r="F53" s="237">
        <v>12</v>
      </c>
      <c r="G53" s="127">
        <v>1.5</v>
      </c>
      <c r="H53" s="184">
        <f t="shared" si="3"/>
        <v>45</v>
      </c>
      <c r="I53" s="606">
        <f>J53+K53+L53</f>
        <v>4</v>
      </c>
      <c r="J53" s="209"/>
      <c r="K53" s="65"/>
      <c r="L53" s="64" t="s">
        <v>242</v>
      </c>
      <c r="M53" s="61">
        <f>H53-I53</f>
        <v>41</v>
      </c>
      <c r="N53" s="166"/>
      <c r="O53" s="167"/>
      <c r="P53" s="88"/>
      <c r="Q53" s="267"/>
      <c r="R53" s="167"/>
      <c r="S53" s="268" t="s">
        <v>145</v>
      </c>
      <c r="T53" s="166"/>
      <c r="U53" s="167"/>
      <c r="V53" s="88"/>
    </row>
    <row r="54" spans="1:22" ht="32.25" thickBot="1">
      <c r="A54" s="435" t="s">
        <v>162</v>
      </c>
      <c r="B54" s="590" t="s">
        <v>58</v>
      </c>
      <c r="C54" s="436">
        <v>14</v>
      </c>
      <c r="D54" s="437"/>
      <c r="E54" s="438"/>
      <c r="F54" s="439"/>
      <c r="G54" s="440">
        <v>5</v>
      </c>
      <c r="H54" s="441">
        <f t="shared" si="3"/>
        <v>150</v>
      </c>
      <c r="I54" s="606">
        <f>J54+K54+L54</f>
        <v>4</v>
      </c>
      <c r="J54" s="96">
        <v>4</v>
      </c>
      <c r="K54" s="442"/>
      <c r="L54" s="442"/>
      <c r="M54" s="443">
        <f>H54-I54</f>
        <v>146</v>
      </c>
      <c r="N54" s="444"/>
      <c r="O54" s="445"/>
      <c r="P54" s="446"/>
      <c r="Q54" s="447"/>
      <c r="R54" s="445"/>
      <c r="S54" s="448"/>
      <c r="T54" s="444"/>
      <c r="U54" s="445" t="s">
        <v>145</v>
      </c>
      <c r="V54" s="446"/>
    </row>
    <row r="55" spans="1:22" ht="15.75">
      <c r="A55" s="159" t="s">
        <v>163</v>
      </c>
      <c r="B55" s="492" t="s">
        <v>26</v>
      </c>
      <c r="C55" s="241"/>
      <c r="D55" s="214"/>
      <c r="E55" s="224"/>
      <c r="F55" s="242"/>
      <c r="G55" s="191">
        <f>SUM(G56:G58)</f>
        <v>12</v>
      </c>
      <c r="H55" s="189">
        <f t="shared" si="3"/>
        <v>360</v>
      </c>
      <c r="I55" s="214"/>
      <c r="J55" s="215"/>
      <c r="K55" s="214"/>
      <c r="L55" s="214"/>
      <c r="M55" s="35"/>
      <c r="N55" s="162"/>
      <c r="O55" s="163"/>
      <c r="P55" s="164"/>
      <c r="Q55" s="263"/>
      <c r="R55" s="163"/>
      <c r="S55" s="264"/>
      <c r="T55" s="162"/>
      <c r="U55" s="163"/>
      <c r="V55" s="164"/>
    </row>
    <row r="56" spans="1:22" ht="15.75">
      <c r="A56" s="31"/>
      <c r="B56" s="82" t="s">
        <v>52</v>
      </c>
      <c r="C56" s="148"/>
      <c r="D56" s="151"/>
      <c r="E56" s="9"/>
      <c r="F56" s="309"/>
      <c r="G56" s="123">
        <v>5</v>
      </c>
      <c r="H56" s="16">
        <f t="shared" si="3"/>
        <v>150</v>
      </c>
      <c r="I56" s="11"/>
      <c r="J56" s="19"/>
      <c r="K56" s="11"/>
      <c r="L56" s="11"/>
      <c r="M56" s="41"/>
      <c r="N56" s="81"/>
      <c r="O56" s="80"/>
      <c r="P56" s="165"/>
      <c r="Q56" s="265"/>
      <c r="R56" s="80"/>
      <c r="S56" s="266"/>
      <c r="T56" s="81"/>
      <c r="U56" s="80"/>
      <c r="V56" s="165"/>
    </row>
    <row r="57" spans="1:22" ht="15.75">
      <c r="A57" s="28" t="s">
        <v>221</v>
      </c>
      <c r="B57" s="228" t="s">
        <v>53</v>
      </c>
      <c r="C57" s="68">
        <v>9</v>
      </c>
      <c r="D57" s="22"/>
      <c r="E57" s="9"/>
      <c r="F57" s="236"/>
      <c r="G57" s="124">
        <v>6</v>
      </c>
      <c r="H57" s="16">
        <f t="shared" si="3"/>
        <v>180</v>
      </c>
      <c r="I57" s="23">
        <f>J57+K57+L57</f>
        <v>10</v>
      </c>
      <c r="J57" s="19">
        <v>8</v>
      </c>
      <c r="K57" s="11"/>
      <c r="L57" s="11">
        <v>2</v>
      </c>
      <c r="M57" s="41">
        <f>H57-I57</f>
        <v>170</v>
      </c>
      <c r="N57" s="81"/>
      <c r="O57" s="80"/>
      <c r="P57" s="165" t="s">
        <v>236</v>
      </c>
      <c r="Q57" s="265"/>
      <c r="R57" s="80"/>
      <c r="S57" s="266"/>
      <c r="T57" s="81"/>
      <c r="U57" s="80"/>
      <c r="V57" s="165"/>
    </row>
    <row r="58" spans="1:22" ht="32.25" customHeight="1" thickBot="1">
      <c r="A58" s="28" t="s">
        <v>222</v>
      </c>
      <c r="B58" s="229" t="s">
        <v>44</v>
      </c>
      <c r="C58" s="194"/>
      <c r="D58" s="195"/>
      <c r="E58" s="284"/>
      <c r="F58" s="237">
        <v>10</v>
      </c>
      <c r="G58" s="127">
        <v>1</v>
      </c>
      <c r="H58" s="184">
        <f t="shared" si="3"/>
        <v>30</v>
      </c>
      <c r="I58" s="23">
        <f>J58+K58+L58</f>
        <v>4</v>
      </c>
      <c r="J58" s="209"/>
      <c r="K58" s="65"/>
      <c r="L58" s="64" t="s">
        <v>242</v>
      </c>
      <c r="M58" s="61">
        <f>H58-I58</f>
        <v>26</v>
      </c>
      <c r="N58" s="166"/>
      <c r="O58" s="167"/>
      <c r="P58" s="88"/>
      <c r="Q58" s="267" t="s">
        <v>145</v>
      </c>
      <c r="R58" s="167"/>
      <c r="S58" s="268"/>
      <c r="T58" s="166"/>
      <c r="U58" s="167"/>
      <c r="V58" s="88"/>
    </row>
    <row r="59" spans="1:22" ht="31.5">
      <c r="A59" s="159" t="s">
        <v>164</v>
      </c>
      <c r="B59" s="279" t="s">
        <v>35</v>
      </c>
      <c r="C59" s="306"/>
      <c r="D59" s="142"/>
      <c r="E59" s="224"/>
      <c r="F59" s="243"/>
      <c r="G59" s="258">
        <f>G60+G61</f>
        <v>3.5</v>
      </c>
      <c r="H59" s="189">
        <f t="shared" si="3"/>
        <v>105</v>
      </c>
      <c r="I59" s="214"/>
      <c r="J59" s="215"/>
      <c r="K59" s="214"/>
      <c r="L59" s="214"/>
      <c r="M59" s="35"/>
      <c r="N59" s="162"/>
      <c r="O59" s="163"/>
      <c r="P59" s="164"/>
      <c r="Q59" s="263"/>
      <c r="R59" s="163"/>
      <c r="S59" s="264"/>
      <c r="T59" s="162"/>
      <c r="U59" s="163"/>
      <c r="V59" s="164"/>
    </row>
    <row r="60" spans="1:22" ht="15.75">
      <c r="A60" s="31"/>
      <c r="B60" s="82" t="s">
        <v>52</v>
      </c>
      <c r="C60" s="308"/>
      <c r="D60" s="151"/>
      <c r="E60" s="9"/>
      <c r="F60" s="309"/>
      <c r="G60" s="123">
        <v>1</v>
      </c>
      <c r="H60" s="16">
        <f t="shared" si="3"/>
        <v>30</v>
      </c>
      <c r="I60" s="11"/>
      <c r="J60" s="19"/>
      <c r="K60" s="11"/>
      <c r="L60" s="11"/>
      <c r="M60" s="41"/>
      <c r="N60" s="81"/>
      <c r="O60" s="80"/>
      <c r="P60" s="165"/>
      <c r="Q60" s="265"/>
      <c r="R60" s="80"/>
      <c r="S60" s="266"/>
      <c r="T60" s="81"/>
      <c r="U60" s="80"/>
      <c r="V60" s="165"/>
    </row>
    <row r="61" spans="1:22" ht="16.5" thickBot="1">
      <c r="A61" s="66" t="s">
        <v>166</v>
      </c>
      <c r="B61" s="230" t="s">
        <v>53</v>
      </c>
      <c r="C61" s="244">
        <v>12</v>
      </c>
      <c r="D61" s="212"/>
      <c r="E61" s="284"/>
      <c r="F61" s="238"/>
      <c r="G61" s="196">
        <v>2.5</v>
      </c>
      <c r="H61" s="184">
        <f t="shared" si="3"/>
        <v>75</v>
      </c>
      <c r="I61" s="219">
        <f>J61+K61+L61</f>
        <v>4</v>
      </c>
      <c r="J61" s="209">
        <v>4</v>
      </c>
      <c r="K61" s="65"/>
      <c r="L61" s="65"/>
      <c r="M61" s="61">
        <f>H61-I61</f>
        <v>71</v>
      </c>
      <c r="N61" s="166"/>
      <c r="O61" s="167"/>
      <c r="P61" s="88"/>
      <c r="Q61" s="267"/>
      <c r="R61" s="167"/>
      <c r="S61" s="268" t="s">
        <v>145</v>
      </c>
      <c r="T61" s="166"/>
      <c r="U61" s="167"/>
      <c r="V61" s="88"/>
    </row>
    <row r="62" spans="1:22" ht="16.5" thickBot="1">
      <c r="A62" s="159" t="s">
        <v>165</v>
      </c>
      <c r="B62" s="279" t="s">
        <v>34</v>
      </c>
      <c r="C62" s="293">
        <v>12</v>
      </c>
      <c r="D62" s="299"/>
      <c r="E62" s="224"/>
      <c r="F62" s="310"/>
      <c r="G62" s="258">
        <v>3.5</v>
      </c>
      <c r="H62" s="189">
        <f t="shared" si="3"/>
        <v>105</v>
      </c>
      <c r="I62" s="219">
        <f>J62+K62+L62</f>
        <v>4</v>
      </c>
      <c r="J62" s="209">
        <v>4</v>
      </c>
      <c r="K62" s="65"/>
      <c r="L62" s="65"/>
      <c r="M62" s="61">
        <f>H62-I62</f>
        <v>101</v>
      </c>
      <c r="N62" s="162"/>
      <c r="O62" s="163"/>
      <c r="P62" s="164"/>
      <c r="R62" s="163"/>
      <c r="S62" s="267" t="s">
        <v>145</v>
      </c>
      <c r="T62" s="162"/>
      <c r="U62" s="163"/>
      <c r="V62" s="164"/>
    </row>
    <row r="63" spans="1:22" ht="15.75">
      <c r="A63" s="159" t="s">
        <v>167</v>
      </c>
      <c r="B63" s="279" t="s">
        <v>28</v>
      </c>
      <c r="C63" s="293"/>
      <c r="D63" s="294"/>
      <c r="E63" s="224"/>
      <c r="F63" s="310"/>
      <c r="G63" s="258">
        <f>G64+G65</f>
        <v>4</v>
      </c>
      <c r="H63" s="189">
        <f t="shared" si="3"/>
        <v>120</v>
      </c>
      <c r="I63" s="222"/>
      <c r="J63" s="32"/>
      <c r="K63" s="222"/>
      <c r="L63" s="222"/>
      <c r="M63" s="35"/>
      <c r="N63" s="162"/>
      <c r="O63" s="163"/>
      <c r="P63" s="164"/>
      <c r="Q63" s="263"/>
      <c r="R63" s="163"/>
      <c r="S63" s="264"/>
      <c r="T63" s="162"/>
      <c r="U63" s="163"/>
      <c r="V63" s="164"/>
    </row>
    <row r="64" spans="1:22" ht="15.75">
      <c r="A64" s="31"/>
      <c r="B64" s="82" t="s">
        <v>52</v>
      </c>
      <c r="C64" s="148"/>
      <c r="D64" s="151"/>
      <c r="E64" s="9"/>
      <c r="F64" s="309"/>
      <c r="G64" s="123">
        <v>1</v>
      </c>
      <c r="H64" s="16">
        <f t="shared" si="3"/>
        <v>30</v>
      </c>
      <c r="I64" s="10"/>
      <c r="J64" s="12"/>
      <c r="K64" s="10"/>
      <c r="L64" s="10"/>
      <c r="M64" s="41"/>
      <c r="N64" s="81"/>
      <c r="O64" s="80"/>
      <c r="P64" s="165"/>
      <c r="Q64" s="265"/>
      <c r="R64" s="80"/>
      <c r="S64" s="266"/>
      <c r="T64" s="81"/>
      <c r="U64" s="80"/>
      <c r="V64" s="165"/>
    </row>
    <row r="65" spans="1:22" ht="16.5" thickBot="1">
      <c r="A65" s="66" t="s">
        <v>223</v>
      </c>
      <c r="B65" s="230" t="s">
        <v>53</v>
      </c>
      <c r="C65" s="244"/>
      <c r="D65" s="216">
        <v>12</v>
      </c>
      <c r="E65" s="284"/>
      <c r="F65" s="238"/>
      <c r="G65" s="196">
        <v>3</v>
      </c>
      <c r="H65" s="184">
        <f t="shared" si="3"/>
        <v>90</v>
      </c>
      <c r="I65" s="219">
        <f>L65+K65+J65</f>
        <v>4</v>
      </c>
      <c r="J65" s="209">
        <v>4</v>
      </c>
      <c r="K65" s="65"/>
      <c r="L65" s="65"/>
      <c r="M65" s="61">
        <f>H65-I65</f>
        <v>86</v>
      </c>
      <c r="N65" s="166"/>
      <c r="O65" s="167"/>
      <c r="P65" s="88"/>
      <c r="Q65" s="267"/>
      <c r="R65" s="167"/>
      <c r="S65" s="268" t="s">
        <v>145</v>
      </c>
      <c r="T65" s="166"/>
      <c r="U65" s="167"/>
      <c r="V65" s="88"/>
    </row>
    <row r="66" spans="1:22" ht="15.75">
      <c r="A66" s="597" t="s">
        <v>168</v>
      </c>
      <c r="B66" s="617" t="s">
        <v>68</v>
      </c>
      <c r="C66" s="611"/>
      <c r="D66" s="612"/>
      <c r="E66" s="600"/>
      <c r="F66" s="613"/>
      <c r="G66" s="623">
        <f>G67+G68</f>
        <v>3.5</v>
      </c>
      <c r="H66" s="429">
        <f t="shared" si="3"/>
        <v>105</v>
      </c>
      <c r="I66" s="626"/>
      <c r="J66" s="627"/>
      <c r="K66" s="626"/>
      <c r="L66" s="626"/>
      <c r="M66" s="628"/>
      <c r="N66" s="596"/>
      <c r="O66" s="432"/>
      <c r="P66" s="434"/>
      <c r="Q66" s="431"/>
      <c r="R66" s="432"/>
      <c r="S66" s="433"/>
      <c r="T66" s="431"/>
      <c r="U66" s="432"/>
      <c r="V66" s="433"/>
    </row>
    <row r="67" spans="1:22" ht="15.75">
      <c r="A67" s="31"/>
      <c r="B67" s="300" t="s">
        <v>52</v>
      </c>
      <c r="C67" s="68"/>
      <c r="D67" s="616"/>
      <c r="E67" s="9"/>
      <c r="F67" s="236"/>
      <c r="G67" s="624">
        <v>1.5</v>
      </c>
      <c r="H67" s="16">
        <f t="shared" si="3"/>
        <v>45</v>
      </c>
      <c r="I67" s="11"/>
      <c r="J67" s="36"/>
      <c r="K67" s="11"/>
      <c r="L67" s="11"/>
      <c r="M67" s="69"/>
      <c r="N67" s="265"/>
      <c r="O67" s="80"/>
      <c r="P67" s="266"/>
      <c r="Q67" s="81"/>
      <c r="R67" s="80"/>
      <c r="S67" s="165"/>
      <c r="T67" s="81"/>
      <c r="U67" s="80"/>
      <c r="V67" s="165"/>
    </row>
    <row r="68" spans="1:22" ht="16.5" thickBot="1">
      <c r="A68" s="633" t="s">
        <v>256</v>
      </c>
      <c r="B68" s="618" t="s">
        <v>53</v>
      </c>
      <c r="C68" s="619">
        <v>10</v>
      </c>
      <c r="D68" s="620"/>
      <c r="E68" s="621"/>
      <c r="F68" s="622"/>
      <c r="G68" s="625">
        <v>2</v>
      </c>
      <c r="H68" s="629">
        <f>G68*30</f>
        <v>60</v>
      </c>
      <c r="I68" s="302">
        <f>J68+K68+L68</f>
        <v>4</v>
      </c>
      <c r="J68" s="209">
        <v>4</v>
      </c>
      <c r="K68" s="614"/>
      <c r="L68" s="614"/>
      <c r="M68" s="203">
        <f>H68-I68</f>
        <v>56</v>
      </c>
      <c r="N68" s="388"/>
      <c r="O68" s="178"/>
      <c r="P68" s="407"/>
      <c r="Q68" s="607" t="s">
        <v>145</v>
      </c>
      <c r="R68" s="608"/>
      <c r="S68" s="609"/>
      <c r="T68" s="607"/>
      <c r="U68" s="608"/>
      <c r="V68" s="609"/>
    </row>
    <row r="69" spans="1:22" ht="15.75">
      <c r="A69" s="159" t="s">
        <v>169</v>
      </c>
      <c r="B69" s="591" t="s">
        <v>27</v>
      </c>
      <c r="C69" s="246"/>
      <c r="D69" s="222"/>
      <c r="E69" s="224"/>
      <c r="F69" s="134"/>
      <c r="G69" s="258">
        <f>G70+G71</f>
        <v>7</v>
      </c>
      <c r="H69" s="189">
        <f t="shared" si="3"/>
        <v>210</v>
      </c>
      <c r="I69" s="222"/>
      <c r="J69" s="32"/>
      <c r="K69" s="222"/>
      <c r="L69" s="222"/>
      <c r="M69" s="35"/>
      <c r="N69" s="162"/>
      <c r="O69" s="163"/>
      <c r="P69" s="164"/>
      <c r="Q69" s="263"/>
      <c r="R69" s="163"/>
      <c r="S69" s="264"/>
      <c r="T69" s="162"/>
      <c r="U69" s="163"/>
      <c r="V69" s="164"/>
    </row>
    <row r="70" spans="1:22" ht="15.75">
      <c r="A70" s="31"/>
      <c r="B70" s="82" t="s">
        <v>52</v>
      </c>
      <c r="C70" s="148"/>
      <c r="D70" s="151"/>
      <c r="E70" s="9"/>
      <c r="F70" s="309"/>
      <c r="G70" s="123">
        <v>4</v>
      </c>
      <c r="H70" s="16">
        <f t="shared" si="3"/>
        <v>120</v>
      </c>
      <c r="I70" s="10"/>
      <c r="J70" s="12"/>
      <c r="K70" s="10"/>
      <c r="L70" s="10"/>
      <c r="M70" s="41"/>
      <c r="N70" s="81"/>
      <c r="O70" s="80"/>
      <c r="P70" s="165"/>
      <c r="Q70" s="265"/>
      <c r="R70" s="80"/>
      <c r="S70" s="266"/>
      <c r="T70" s="81"/>
      <c r="U70" s="80"/>
      <c r="V70" s="165"/>
    </row>
    <row r="71" spans="1:22" ht="16.5" thickBot="1">
      <c r="A71" s="66" t="s">
        <v>224</v>
      </c>
      <c r="B71" s="230" t="s">
        <v>53</v>
      </c>
      <c r="C71" s="244">
        <v>13</v>
      </c>
      <c r="D71" s="216"/>
      <c r="E71" s="284"/>
      <c r="F71" s="238"/>
      <c r="G71" s="196">
        <v>3</v>
      </c>
      <c r="H71" s="184">
        <f t="shared" si="3"/>
        <v>90</v>
      </c>
      <c r="I71" s="219">
        <f>J71+K71+L71</f>
        <v>6</v>
      </c>
      <c r="J71" s="209">
        <v>4</v>
      </c>
      <c r="K71" s="65"/>
      <c r="L71" s="65">
        <v>2</v>
      </c>
      <c r="M71" s="61">
        <f>H71-I71</f>
        <v>84</v>
      </c>
      <c r="N71" s="166"/>
      <c r="O71" s="167"/>
      <c r="P71" s="88"/>
      <c r="Q71" s="267"/>
      <c r="R71" s="167"/>
      <c r="S71" s="268"/>
      <c r="T71" s="166" t="s">
        <v>238</v>
      </c>
      <c r="U71" s="167"/>
      <c r="V71" s="88"/>
    </row>
    <row r="72" spans="1:22" ht="15.75">
      <c r="A72" s="159" t="s">
        <v>225</v>
      </c>
      <c r="B72" s="233" t="s">
        <v>144</v>
      </c>
      <c r="C72" s="280"/>
      <c r="D72" s="224"/>
      <c r="E72" s="224"/>
      <c r="F72" s="248"/>
      <c r="G72" s="191">
        <f>G74+G75+G73</f>
        <v>4</v>
      </c>
      <c r="H72" s="189">
        <f>G72*30</f>
        <v>120</v>
      </c>
      <c r="I72" s="224"/>
      <c r="J72" s="224"/>
      <c r="K72" s="224"/>
      <c r="L72" s="224"/>
      <c r="M72" s="311"/>
      <c r="N72" s="162"/>
      <c r="O72" s="163"/>
      <c r="P72" s="164"/>
      <c r="Q72" s="263"/>
      <c r="R72" s="163"/>
      <c r="S72" s="264"/>
      <c r="T72" s="162"/>
      <c r="U72" s="163"/>
      <c r="V72" s="164"/>
    </row>
    <row r="73" spans="1:22" ht="15.75">
      <c r="A73" s="385"/>
      <c r="B73" s="408" t="s">
        <v>195</v>
      </c>
      <c r="C73" s="404"/>
      <c r="D73" s="223"/>
      <c r="E73" s="223"/>
      <c r="F73" s="405"/>
      <c r="G73" s="180">
        <v>2</v>
      </c>
      <c r="H73" s="391"/>
      <c r="I73" s="223"/>
      <c r="J73" s="223"/>
      <c r="K73" s="223"/>
      <c r="L73" s="223"/>
      <c r="M73" s="406"/>
      <c r="N73" s="177"/>
      <c r="O73" s="178"/>
      <c r="P73" s="179"/>
      <c r="Q73" s="388"/>
      <c r="R73" s="178"/>
      <c r="S73" s="407"/>
      <c r="T73" s="177"/>
      <c r="U73" s="178"/>
      <c r="V73" s="179"/>
    </row>
    <row r="74" spans="1:22" ht="20.25" customHeight="1">
      <c r="A74" s="31"/>
      <c r="B74" s="82" t="s">
        <v>196</v>
      </c>
      <c r="C74" s="308"/>
      <c r="D74" s="151"/>
      <c r="E74" s="9"/>
      <c r="F74" s="309"/>
      <c r="G74" s="423">
        <v>0.5</v>
      </c>
      <c r="H74" s="16">
        <f>G74*30</f>
        <v>15</v>
      </c>
      <c r="I74" s="221"/>
      <c r="J74" s="12"/>
      <c r="K74" s="221"/>
      <c r="L74" s="221"/>
      <c r="M74" s="312"/>
      <c r="N74" s="81"/>
      <c r="O74" s="80"/>
      <c r="P74" s="165"/>
      <c r="Q74" s="265"/>
      <c r="R74" s="80"/>
      <c r="S74" s="266"/>
      <c r="T74" s="81"/>
      <c r="U74" s="80"/>
      <c r="V74" s="165"/>
    </row>
    <row r="75" spans="1:22" ht="16.5" thickBot="1">
      <c r="A75" s="66" t="s">
        <v>226</v>
      </c>
      <c r="B75" s="232" t="s">
        <v>93</v>
      </c>
      <c r="C75" s="244">
        <v>13</v>
      </c>
      <c r="D75" s="212"/>
      <c r="E75" s="284"/>
      <c r="F75" s="238"/>
      <c r="G75" s="196">
        <v>1.5</v>
      </c>
      <c r="H75" s="184">
        <f>G75*30</f>
        <v>45</v>
      </c>
      <c r="I75" s="424">
        <f>J75+K75+L75</f>
        <v>4</v>
      </c>
      <c r="J75" s="424">
        <v>4</v>
      </c>
      <c r="K75" s="218"/>
      <c r="L75" s="219"/>
      <c r="M75" s="220">
        <f>H75-I75</f>
        <v>41</v>
      </c>
      <c r="N75" s="166"/>
      <c r="O75" s="167"/>
      <c r="P75" s="88"/>
      <c r="Q75" s="267"/>
      <c r="R75" s="167"/>
      <c r="S75" s="268"/>
      <c r="T75" s="425" t="s">
        <v>145</v>
      </c>
      <c r="U75" s="167"/>
      <c r="V75" s="88"/>
    </row>
    <row r="76" spans="1:22" ht="15.75">
      <c r="A76" s="159" t="s">
        <v>170</v>
      </c>
      <c r="B76" s="233" t="s">
        <v>55</v>
      </c>
      <c r="C76" s="245"/>
      <c r="D76" s="217"/>
      <c r="E76" s="224"/>
      <c r="F76" s="239"/>
      <c r="G76" s="258">
        <f>G77+G78</f>
        <v>9</v>
      </c>
      <c r="H76" s="189">
        <f t="shared" si="3"/>
        <v>270</v>
      </c>
      <c r="I76" s="214"/>
      <c r="J76" s="215"/>
      <c r="K76" s="214"/>
      <c r="L76" s="214"/>
      <c r="M76" s="35"/>
      <c r="N76" s="162"/>
      <c r="O76" s="163"/>
      <c r="P76" s="164"/>
      <c r="Q76" s="263"/>
      <c r="R76" s="163"/>
      <c r="S76" s="264"/>
      <c r="T76" s="162"/>
      <c r="U76" s="163"/>
      <c r="V76" s="164"/>
    </row>
    <row r="77" spans="1:22" ht="15.75">
      <c r="A77" s="31"/>
      <c r="B77" s="82" t="s">
        <v>52</v>
      </c>
      <c r="C77" s="29"/>
      <c r="D77" s="10"/>
      <c r="E77" s="9"/>
      <c r="F77" s="313"/>
      <c r="G77" s="287">
        <v>5</v>
      </c>
      <c r="H77" s="16">
        <f t="shared" si="3"/>
        <v>150</v>
      </c>
      <c r="I77" s="11"/>
      <c r="J77" s="19"/>
      <c r="K77" s="11"/>
      <c r="L77" s="11"/>
      <c r="M77" s="41"/>
      <c r="N77" s="81"/>
      <c r="O77" s="80"/>
      <c r="P77" s="165"/>
      <c r="Q77" s="265"/>
      <c r="R77" s="80"/>
      <c r="S77" s="266"/>
      <c r="T77" s="81"/>
      <c r="U77" s="80"/>
      <c r="V77" s="165"/>
    </row>
    <row r="78" spans="1:22" ht="16.5" thickBot="1">
      <c r="A78" s="66" t="s">
        <v>171</v>
      </c>
      <c r="B78" s="234" t="s">
        <v>53</v>
      </c>
      <c r="C78" s="21">
        <v>14</v>
      </c>
      <c r="D78" s="26"/>
      <c r="E78" s="283"/>
      <c r="F78" s="247"/>
      <c r="G78" s="259">
        <v>4</v>
      </c>
      <c r="H78" s="262">
        <f t="shared" si="3"/>
        <v>120</v>
      </c>
      <c r="I78" s="27">
        <f>J78+K78+L78</f>
        <v>6</v>
      </c>
      <c r="J78" s="58">
        <v>4</v>
      </c>
      <c r="K78" s="26"/>
      <c r="L78" s="26">
        <v>2</v>
      </c>
      <c r="M78" s="225">
        <f>H78-I78</f>
        <v>114</v>
      </c>
      <c r="N78" s="269"/>
      <c r="O78" s="206"/>
      <c r="P78" s="270"/>
      <c r="Q78" s="271"/>
      <c r="R78" s="206"/>
      <c r="S78" s="272"/>
      <c r="T78" s="269"/>
      <c r="U78" s="206" t="s">
        <v>238</v>
      </c>
      <c r="V78" s="270"/>
    </row>
    <row r="79" spans="1:22" ht="15.75">
      <c r="A79" s="159" t="s">
        <v>172</v>
      </c>
      <c r="B79" s="231" t="s">
        <v>48</v>
      </c>
      <c r="C79" s="246"/>
      <c r="D79" s="222"/>
      <c r="E79" s="224"/>
      <c r="F79" s="248"/>
      <c r="G79" s="258">
        <f>SUM(G80:G82)</f>
        <v>9.5</v>
      </c>
      <c r="H79" s="189">
        <f t="shared" si="3"/>
        <v>285</v>
      </c>
      <c r="I79" s="222"/>
      <c r="J79" s="32"/>
      <c r="K79" s="222"/>
      <c r="L79" s="222"/>
      <c r="M79" s="35"/>
      <c r="N79" s="162"/>
      <c r="O79" s="163"/>
      <c r="P79" s="164"/>
      <c r="Q79" s="263"/>
      <c r="R79" s="163"/>
      <c r="S79" s="264"/>
      <c r="T79" s="162"/>
      <c r="U79" s="163"/>
      <c r="V79" s="164"/>
    </row>
    <row r="80" spans="1:22" ht="15.75">
      <c r="A80" s="31"/>
      <c r="B80" s="82" t="s">
        <v>52</v>
      </c>
      <c r="C80" s="29"/>
      <c r="D80" s="10"/>
      <c r="E80" s="9"/>
      <c r="F80" s="313"/>
      <c r="G80" s="287">
        <v>4</v>
      </c>
      <c r="H80" s="16">
        <f t="shared" si="3"/>
        <v>120</v>
      </c>
      <c r="I80" s="10"/>
      <c r="J80" s="14"/>
      <c r="K80" s="10"/>
      <c r="L80" s="10"/>
      <c r="M80" s="25"/>
      <c r="N80" s="81"/>
      <c r="O80" s="80"/>
      <c r="P80" s="165"/>
      <c r="Q80" s="265"/>
      <c r="R80" s="80"/>
      <c r="S80" s="266"/>
      <c r="T80" s="81"/>
      <c r="U80" s="80"/>
      <c r="V80" s="165"/>
    </row>
    <row r="81" spans="1:22" ht="15.75">
      <c r="A81" s="28" t="s">
        <v>173</v>
      </c>
      <c r="B81" s="228" t="s">
        <v>53</v>
      </c>
      <c r="C81" s="20">
        <v>13</v>
      </c>
      <c r="D81" s="11"/>
      <c r="E81" s="9"/>
      <c r="F81" s="249"/>
      <c r="G81" s="260">
        <v>4.5</v>
      </c>
      <c r="H81" s="16">
        <f t="shared" si="3"/>
        <v>135</v>
      </c>
      <c r="I81" s="23">
        <f>J81+K81+L81</f>
        <v>10</v>
      </c>
      <c r="J81" s="36">
        <v>8</v>
      </c>
      <c r="K81" s="11"/>
      <c r="L81" s="11">
        <v>2</v>
      </c>
      <c r="M81" s="25">
        <f>H81-I81</f>
        <v>125</v>
      </c>
      <c r="N81" s="81"/>
      <c r="O81" s="80"/>
      <c r="P81" s="165"/>
      <c r="Q81" s="265"/>
      <c r="R81" s="80"/>
      <c r="S81" s="266"/>
      <c r="T81" s="81" t="s">
        <v>236</v>
      </c>
      <c r="U81" s="80"/>
      <c r="V81" s="165"/>
    </row>
    <row r="82" spans="1:22" ht="32.25" thickBot="1">
      <c r="A82" s="28" t="s">
        <v>227</v>
      </c>
      <c r="B82" s="422" t="s">
        <v>219</v>
      </c>
      <c r="C82" s="21"/>
      <c r="D82" s="26"/>
      <c r="E82" s="283"/>
      <c r="F82" s="410">
        <v>14</v>
      </c>
      <c r="G82" s="259">
        <v>1</v>
      </c>
      <c r="H82" s="262">
        <f t="shared" si="3"/>
        <v>30</v>
      </c>
      <c r="I82" s="23">
        <f>J82+K82+L82</f>
        <v>4</v>
      </c>
      <c r="J82" s="411"/>
      <c r="K82" s="26"/>
      <c r="L82" s="412" t="s">
        <v>242</v>
      </c>
      <c r="M82" s="413">
        <f>H82-I82</f>
        <v>26</v>
      </c>
      <c r="N82" s="269"/>
      <c r="O82" s="206"/>
      <c r="P82" s="270"/>
      <c r="Q82" s="271"/>
      <c r="R82" s="206"/>
      <c r="S82" s="272"/>
      <c r="T82" s="269"/>
      <c r="U82" s="206" t="s">
        <v>145</v>
      </c>
      <c r="V82" s="270"/>
    </row>
    <row r="83" spans="1:22" ht="15.75">
      <c r="A83" s="159" t="s">
        <v>174</v>
      </c>
      <c r="B83" s="231" t="s">
        <v>37</v>
      </c>
      <c r="C83" s="246"/>
      <c r="D83" s="222"/>
      <c r="E83" s="224"/>
      <c r="F83" s="134"/>
      <c r="G83" s="258">
        <f>SUM(G84:G86)</f>
        <v>13.5</v>
      </c>
      <c r="H83" s="189">
        <f t="shared" si="3"/>
        <v>405</v>
      </c>
      <c r="I83" s="222"/>
      <c r="J83" s="32"/>
      <c r="K83" s="222"/>
      <c r="L83" s="222"/>
      <c r="M83" s="35"/>
      <c r="N83" s="162"/>
      <c r="O83" s="163"/>
      <c r="P83" s="164"/>
      <c r="Q83" s="263"/>
      <c r="R83" s="163"/>
      <c r="S83" s="264"/>
      <c r="T83" s="162"/>
      <c r="U83" s="163"/>
      <c r="V83" s="164"/>
    </row>
    <row r="84" spans="1:22" ht="15.75">
      <c r="A84" s="31"/>
      <c r="B84" s="82" t="s">
        <v>52</v>
      </c>
      <c r="C84" s="29"/>
      <c r="D84" s="10"/>
      <c r="E84" s="9"/>
      <c r="F84" s="313"/>
      <c r="G84" s="287">
        <v>6</v>
      </c>
      <c r="H84" s="16">
        <f t="shared" si="3"/>
        <v>180</v>
      </c>
      <c r="I84" s="10"/>
      <c r="J84" s="14"/>
      <c r="K84" s="10"/>
      <c r="L84" s="10"/>
      <c r="M84" s="25"/>
      <c r="N84" s="81"/>
      <c r="O84" s="80"/>
      <c r="P84" s="165"/>
      <c r="Q84" s="265"/>
      <c r="R84" s="80"/>
      <c r="S84" s="266"/>
      <c r="T84" s="81"/>
      <c r="U84" s="80"/>
      <c r="V84" s="165"/>
    </row>
    <row r="85" spans="1:22" ht="15.75">
      <c r="A85" s="28" t="s">
        <v>175</v>
      </c>
      <c r="B85" s="228" t="s">
        <v>53</v>
      </c>
      <c r="C85" s="20">
        <v>12</v>
      </c>
      <c r="D85" s="11"/>
      <c r="E85" s="9"/>
      <c r="F85" s="249"/>
      <c r="G85" s="260">
        <v>6.5</v>
      </c>
      <c r="H85" s="16">
        <f t="shared" si="3"/>
        <v>195</v>
      </c>
      <c r="I85" s="23">
        <f>J85+K85+L85</f>
        <v>10</v>
      </c>
      <c r="J85" s="36">
        <v>8</v>
      </c>
      <c r="K85" s="11"/>
      <c r="L85" s="11">
        <v>2</v>
      </c>
      <c r="M85" s="25">
        <f>H85-I85</f>
        <v>185</v>
      </c>
      <c r="N85" s="81"/>
      <c r="O85" s="80"/>
      <c r="P85" s="165"/>
      <c r="Q85" s="265"/>
      <c r="R85" s="80"/>
      <c r="S85" s="266" t="s">
        <v>236</v>
      </c>
      <c r="T85" s="81"/>
      <c r="U85" s="80"/>
      <c r="V85" s="165"/>
    </row>
    <row r="86" spans="1:22" ht="16.5" thickBot="1">
      <c r="A86" s="28" t="s">
        <v>228</v>
      </c>
      <c r="B86" s="235" t="s">
        <v>45</v>
      </c>
      <c r="C86" s="250"/>
      <c r="D86" s="155"/>
      <c r="E86" s="284"/>
      <c r="F86" s="251">
        <v>13</v>
      </c>
      <c r="G86" s="261">
        <v>1</v>
      </c>
      <c r="H86" s="184">
        <f t="shared" si="3"/>
        <v>30</v>
      </c>
      <c r="I86" s="23">
        <f>J86+K86+L86</f>
        <v>4</v>
      </c>
      <c r="J86" s="226"/>
      <c r="K86" s="65"/>
      <c r="L86" s="64" t="s">
        <v>242</v>
      </c>
      <c r="M86" s="220">
        <f>H86-I86</f>
        <v>26</v>
      </c>
      <c r="N86" s="166"/>
      <c r="O86" s="167"/>
      <c r="P86" s="88"/>
      <c r="Q86" s="267"/>
      <c r="R86" s="167"/>
      <c r="S86" s="268"/>
      <c r="T86" s="166" t="s">
        <v>145</v>
      </c>
      <c r="U86" s="167"/>
      <c r="V86" s="88"/>
    </row>
    <row r="87" spans="1:22" ht="15.75">
      <c r="A87" s="159" t="s">
        <v>176</v>
      </c>
      <c r="B87" s="279" t="s">
        <v>47</v>
      </c>
      <c r="C87" s="246"/>
      <c r="D87" s="222"/>
      <c r="E87" s="224"/>
      <c r="F87" s="252"/>
      <c r="G87" s="258">
        <f>G88+G89</f>
        <v>3.5</v>
      </c>
      <c r="H87" s="189">
        <f t="shared" si="3"/>
        <v>105</v>
      </c>
      <c r="I87" s="214"/>
      <c r="J87" s="215"/>
      <c r="K87" s="214"/>
      <c r="L87" s="214"/>
      <c r="M87" s="35"/>
      <c r="N87" s="162"/>
      <c r="O87" s="163"/>
      <c r="P87" s="164"/>
      <c r="Q87" s="263"/>
      <c r="R87" s="163"/>
      <c r="S87" s="264"/>
      <c r="T87" s="162"/>
      <c r="U87" s="163"/>
      <c r="V87" s="164"/>
    </row>
    <row r="88" spans="1:22" ht="15.75">
      <c r="A88" s="31"/>
      <c r="B88" s="82" t="s">
        <v>52</v>
      </c>
      <c r="C88" s="308"/>
      <c r="D88" s="151"/>
      <c r="E88" s="9"/>
      <c r="F88" s="309"/>
      <c r="G88" s="123">
        <v>1.5</v>
      </c>
      <c r="H88" s="16">
        <f t="shared" si="3"/>
        <v>45</v>
      </c>
      <c r="I88" s="11"/>
      <c r="J88" s="19"/>
      <c r="K88" s="11"/>
      <c r="L88" s="11"/>
      <c r="M88" s="41"/>
      <c r="N88" s="81"/>
      <c r="O88" s="80"/>
      <c r="P88" s="165"/>
      <c r="Q88" s="265"/>
      <c r="R88" s="80"/>
      <c r="S88" s="266"/>
      <c r="T88" s="81"/>
      <c r="U88" s="80"/>
      <c r="V88" s="165"/>
    </row>
    <row r="89" spans="1:22" ht="16.5" thickBot="1">
      <c r="A89" s="66" t="s">
        <v>177</v>
      </c>
      <c r="B89" s="230" t="s">
        <v>53</v>
      </c>
      <c r="C89" s="244"/>
      <c r="D89" s="212" t="s">
        <v>94</v>
      </c>
      <c r="E89" s="284"/>
      <c r="F89" s="238"/>
      <c r="G89" s="196">
        <v>2</v>
      </c>
      <c r="H89" s="184">
        <f t="shared" si="3"/>
        <v>60</v>
      </c>
      <c r="I89" s="65">
        <v>4</v>
      </c>
      <c r="J89" s="209">
        <v>4</v>
      </c>
      <c r="K89" s="65"/>
      <c r="L89" s="65"/>
      <c r="M89" s="61">
        <f>H89-I89</f>
        <v>56</v>
      </c>
      <c r="N89" s="166" t="s">
        <v>145</v>
      </c>
      <c r="O89" s="167"/>
      <c r="P89" s="88"/>
      <c r="Q89" s="267"/>
      <c r="R89" s="167"/>
      <c r="S89" s="268"/>
      <c r="T89" s="166"/>
      <c r="U89" s="167"/>
      <c r="V89" s="88"/>
    </row>
    <row r="90" spans="1:22" ht="15.75">
      <c r="A90" s="159" t="s">
        <v>178</v>
      </c>
      <c r="B90" s="279" t="s">
        <v>59</v>
      </c>
      <c r="C90" s="293"/>
      <c r="D90" s="294"/>
      <c r="E90" s="224"/>
      <c r="F90" s="310"/>
      <c r="G90" s="258">
        <v>3</v>
      </c>
      <c r="H90" s="189">
        <f t="shared" si="3"/>
        <v>90</v>
      </c>
      <c r="I90" s="222"/>
      <c r="J90" s="32"/>
      <c r="K90" s="222"/>
      <c r="L90" s="222"/>
      <c r="M90" s="35"/>
      <c r="N90" s="162"/>
      <c r="O90" s="163"/>
      <c r="P90" s="164"/>
      <c r="Q90" s="263"/>
      <c r="R90" s="163"/>
      <c r="S90" s="264"/>
      <c r="T90" s="162"/>
      <c r="U90" s="163"/>
      <c r="V90" s="164"/>
    </row>
    <row r="91" spans="1:22" ht="15.75">
      <c r="A91" s="31"/>
      <c r="B91" s="82" t="s">
        <v>52</v>
      </c>
      <c r="C91" s="308"/>
      <c r="D91" s="151"/>
      <c r="E91" s="9"/>
      <c r="F91" s="309"/>
      <c r="G91" s="123">
        <v>1</v>
      </c>
      <c r="H91" s="16">
        <f t="shared" si="3"/>
        <v>30</v>
      </c>
      <c r="I91" s="10"/>
      <c r="J91" s="12"/>
      <c r="K91" s="10"/>
      <c r="L91" s="10"/>
      <c r="M91" s="41"/>
      <c r="N91" s="81"/>
      <c r="O91" s="80"/>
      <c r="P91" s="165"/>
      <c r="Q91" s="265"/>
      <c r="R91" s="80"/>
      <c r="S91" s="266"/>
      <c r="T91" s="81"/>
      <c r="U91" s="80"/>
      <c r="V91" s="165"/>
    </row>
    <row r="92" spans="1:22" ht="16.5" thickBot="1">
      <c r="A92" s="66" t="s">
        <v>179</v>
      </c>
      <c r="B92" s="230" t="s">
        <v>53</v>
      </c>
      <c r="C92" s="253"/>
      <c r="D92" s="216">
        <v>12</v>
      </c>
      <c r="E92" s="284"/>
      <c r="F92" s="238"/>
      <c r="G92" s="196">
        <v>2</v>
      </c>
      <c r="H92" s="184">
        <f t="shared" si="3"/>
        <v>60</v>
      </c>
      <c r="I92" s="65">
        <v>4</v>
      </c>
      <c r="J92" s="209">
        <v>4</v>
      </c>
      <c r="K92" s="65"/>
      <c r="L92" s="65"/>
      <c r="M92" s="61">
        <f>H92-I92</f>
        <v>56</v>
      </c>
      <c r="N92" s="166"/>
      <c r="O92" s="167"/>
      <c r="P92" s="88"/>
      <c r="Q92" s="267"/>
      <c r="R92" s="167"/>
      <c r="S92" s="268" t="s">
        <v>145</v>
      </c>
      <c r="T92" s="166"/>
      <c r="U92" s="167"/>
      <c r="V92" s="88"/>
    </row>
    <row r="93" spans="1:22" ht="15.75">
      <c r="A93" s="159" t="s">
        <v>180</v>
      </c>
      <c r="B93" s="279" t="s">
        <v>33</v>
      </c>
      <c r="C93" s="293"/>
      <c r="D93" s="294"/>
      <c r="E93" s="224"/>
      <c r="F93" s="310"/>
      <c r="G93" s="258">
        <f>G94+G95</f>
        <v>5</v>
      </c>
      <c r="H93" s="189">
        <f t="shared" si="3"/>
        <v>150</v>
      </c>
      <c r="I93" s="222"/>
      <c r="J93" s="32"/>
      <c r="K93" s="222"/>
      <c r="L93" s="222"/>
      <c r="M93" s="35"/>
      <c r="N93" s="162"/>
      <c r="O93" s="163"/>
      <c r="P93" s="164"/>
      <c r="Q93" s="263"/>
      <c r="R93" s="163"/>
      <c r="S93" s="264"/>
      <c r="T93" s="162"/>
      <c r="U93" s="163"/>
      <c r="V93" s="164"/>
    </row>
    <row r="94" spans="1:22" ht="15.75">
      <c r="A94" s="31"/>
      <c r="B94" s="82" t="s">
        <v>52</v>
      </c>
      <c r="C94" s="308"/>
      <c r="D94" s="151"/>
      <c r="E94" s="9"/>
      <c r="F94" s="309"/>
      <c r="G94" s="123">
        <v>2</v>
      </c>
      <c r="H94" s="16">
        <f t="shared" si="3"/>
        <v>60</v>
      </c>
      <c r="I94" s="10"/>
      <c r="J94" s="12"/>
      <c r="K94" s="10"/>
      <c r="L94" s="10"/>
      <c r="M94" s="41"/>
      <c r="N94" s="81"/>
      <c r="O94" s="80"/>
      <c r="P94" s="165"/>
      <c r="Q94" s="265"/>
      <c r="R94" s="80"/>
      <c r="S94" s="266"/>
      <c r="T94" s="81"/>
      <c r="U94" s="80"/>
      <c r="V94" s="165"/>
    </row>
    <row r="95" spans="1:22" ht="16.5" thickBot="1">
      <c r="A95" s="66" t="s">
        <v>181</v>
      </c>
      <c r="B95" s="230" t="s">
        <v>53</v>
      </c>
      <c r="C95" s="244">
        <v>10</v>
      </c>
      <c r="D95" s="212"/>
      <c r="E95" s="284"/>
      <c r="F95" s="238"/>
      <c r="G95" s="196">
        <v>3</v>
      </c>
      <c r="H95" s="184">
        <f t="shared" si="3"/>
        <v>90</v>
      </c>
      <c r="I95" s="65">
        <v>6</v>
      </c>
      <c r="J95" s="209">
        <v>4</v>
      </c>
      <c r="K95" s="65"/>
      <c r="L95" s="65">
        <v>2</v>
      </c>
      <c r="M95" s="61">
        <f>H95-I95</f>
        <v>84</v>
      </c>
      <c r="N95" s="166"/>
      <c r="O95" s="167"/>
      <c r="P95" s="88"/>
      <c r="Q95" s="267" t="s">
        <v>238</v>
      </c>
      <c r="R95" s="167"/>
      <c r="S95" s="268"/>
      <c r="T95" s="166"/>
      <c r="U95" s="167"/>
      <c r="V95" s="88"/>
    </row>
    <row r="96" spans="1:22" ht="15.75">
      <c r="A96" s="597" t="s">
        <v>182</v>
      </c>
      <c r="B96" s="631" t="s">
        <v>36</v>
      </c>
      <c r="C96" s="611"/>
      <c r="D96" s="630"/>
      <c r="E96" s="600"/>
      <c r="F96" s="613"/>
      <c r="G96" s="623">
        <f>G97+G98</f>
        <v>5</v>
      </c>
      <c r="H96" s="429">
        <f t="shared" si="3"/>
        <v>150</v>
      </c>
      <c r="I96" s="626"/>
      <c r="J96" s="627"/>
      <c r="K96" s="626"/>
      <c r="L96" s="626"/>
      <c r="M96" s="628"/>
      <c r="N96" s="596"/>
      <c r="O96" s="432"/>
      <c r="P96" s="434"/>
      <c r="Q96" s="431"/>
      <c r="R96" s="432"/>
      <c r="S96" s="433"/>
      <c r="T96" s="431"/>
      <c r="U96" s="432"/>
      <c r="V96" s="433"/>
    </row>
    <row r="97" spans="1:22" ht="15.75">
      <c r="A97" s="31"/>
      <c r="B97" s="300" t="s">
        <v>52</v>
      </c>
      <c r="C97" s="68"/>
      <c r="D97" s="22"/>
      <c r="E97" s="9"/>
      <c r="F97" s="236"/>
      <c r="G97" s="624">
        <v>2</v>
      </c>
      <c r="H97" s="16">
        <f t="shared" si="3"/>
        <v>60</v>
      </c>
      <c r="I97" s="11"/>
      <c r="J97" s="36"/>
      <c r="K97" s="11"/>
      <c r="L97" s="11"/>
      <c r="M97" s="69"/>
      <c r="N97" s="265"/>
      <c r="O97" s="80"/>
      <c r="P97" s="266"/>
      <c r="Q97" s="81"/>
      <c r="R97" s="80"/>
      <c r="S97" s="165"/>
      <c r="T97" s="81"/>
      <c r="U97" s="80"/>
      <c r="V97" s="165"/>
    </row>
    <row r="98" spans="1:22" ht="16.5" thickBot="1">
      <c r="A98" s="633" t="s">
        <v>257</v>
      </c>
      <c r="B98" s="618" t="s">
        <v>53</v>
      </c>
      <c r="C98" s="619">
        <v>13</v>
      </c>
      <c r="D98" s="632"/>
      <c r="E98" s="621"/>
      <c r="F98" s="622"/>
      <c r="G98" s="625">
        <v>3</v>
      </c>
      <c r="H98" s="629">
        <f>G98*30</f>
        <v>90</v>
      </c>
      <c r="I98" s="302">
        <f>J98+K98+L98</f>
        <v>6</v>
      </c>
      <c r="J98" s="209">
        <v>4</v>
      </c>
      <c r="K98" s="614"/>
      <c r="L98" s="614">
        <v>2</v>
      </c>
      <c r="M98" s="203">
        <f>H98-I98</f>
        <v>84</v>
      </c>
      <c r="N98" s="388"/>
      <c r="O98" s="178"/>
      <c r="P98" s="407"/>
      <c r="Q98" s="607"/>
      <c r="R98" s="608"/>
      <c r="S98" s="609"/>
      <c r="T98" s="607" t="s">
        <v>238</v>
      </c>
      <c r="U98" s="608"/>
      <c r="V98" s="609"/>
    </row>
    <row r="99" spans="1:22" ht="16.5" thickBot="1">
      <c r="A99" s="159" t="s">
        <v>183</v>
      </c>
      <c r="B99" s="591" t="s">
        <v>60</v>
      </c>
      <c r="C99" s="254">
        <v>14</v>
      </c>
      <c r="D99" s="227"/>
      <c r="E99" s="224"/>
      <c r="F99" s="248"/>
      <c r="G99" s="258">
        <v>5</v>
      </c>
      <c r="H99" s="429">
        <f t="shared" si="3"/>
        <v>150</v>
      </c>
      <c r="I99" s="219">
        <f>J99+K99+L99</f>
        <v>4</v>
      </c>
      <c r="J99" s="58">
        <v>4</v>
      </c>
      <c r="K99" s="430"/>
      <c r="L99" s="430"/>
      <c r="M99" s="225">
        <f>H99-I99</f>
        <v>146</v>
      </c>
      <c r="N99" s="431"/>
      <c r="O99" s="432"/>
      <c r="P99" s="433"/>
      <c r="Q99" s="596"/>
      <c r="R99" s="432"/>
      <c r="S99" s="434"/>
      <c r="T99" s="607"/>
      <c r="U99" s="608" t="s">
        <v>145</v>
      </c>
      <c r="V99" s="609"/>
    </row>
    <row r="100" spans="1:22" ht="15.75">
      <c r="A100" s="597" t="s">
        <v>184</v>
      </c>
      <c r="B100" s="617" t="s">
        <v>220</v>
      </c>
      <c r="C100" s="598"/>
      <c r="D100" s="599"/>
      <c r="E100" s="600"/>
      <c r="F100" s="601"/>
      <c r="G100" s="623">
        <f>G101+G102</f>
        <v>7</v>
      </c>
      <c r="H100" s="429">
        <f>G100*30</f>
        <v>210</v>
      </c>
      <c r="I100" s="626"/>
      <c r="J100" s="627"/>
      <c r="K100" s="626"/>
      <c r="L100" s="626"/>
      <c r="M100" s="628"/>
      <c r="N100" s="596"/>
      <c r="O100" s="432"/>
      <c r="P100" s="434"/>
      <c r="Q100" s="431"/>
      <c r="R100" s="432"/>
      <c r="S100" s="433"/>
      <c r="T100" s="431"/>
      <c r="U100" s="432"/>
      <c r="V100" s="433"/>
    </row>
    <row r="101" spans="1:22" ht="15.75">
      <c r="A101" s="31"/>
      <c r="B101" s="300" t="s">
        <v>52</v>
      </c>
      <c r="C101" s="635"/>
      <c r="D101" s="602"/>
      <c r="E101" s="9"/>
      <c r="F101" s="281"/>
      <c r="G101" s="624">
        <v>1</v>
      </c>
      <c r="H101" s="16">
        <f>G101*30</f>
        <v>30</v>
      </c>
      <c r="I101" s="11"/>
      <c r="J101" s="36"/>
      <c r="K101" s="11"/>
      <c r="L101" s="11"/>
      <c r="M101" s="69"/>
      <c r="N101" s="265"/>
      <c r="O101" s="80"/>
      <c r="P101" s="266"/>
      <c r="Q101" s="81"/>
      <c r="R101" s="80"/>
      <c r="S101" s="165"/>
      <c r="T101" s="81"/>
      <c r="U101" s="80"/>
      <c r="V101" s="165"/>
    </row>
    <row r="102" spans="1:22" ht="16.5" thickBot="1">
      <c r="A102" s="633" t="s">
        <v>258</v>
      </c>
      <c r="B102" s="618" t="s">
        <v>53</v>
      </c>
      <c r="C102" s="636">
        <v>10</v>
      </c>
      <c r="D102" s="637"/>
      <c r="E102" s="621"/>
      <c r="F102" s="638"/>
      <c r="G102" s="625">
        <v>6</v>
      </c>
      <c r="H102" s="629">
        <f>G102*30</f>
        <v>180</v>
      </c>
      <c r="I102" s="614">
        <v>12</v>
      </c>
      <c r="J102" s="209">
        <v>8</v>
      </c>
      <c r="K102" s="614"/>
      <c r="L102" s="614">
        <v>4</v>
      </c>
      <c r="M102" s="203">
        <f>H102-I102</f>
        <v>168</v>
      </c>
      <c r="N102" s="615"/>
      <c r="O102" s="608"/>
      <c r="P102" s="634"/>
      <c r="Q102" s="607" t="s">
        <v>237</v>
      </c>
      <c r="R102" s="608"/>
      <c r="S102" s="609"/>
      <c r="T102" s="607"/>
      <c r="U102" s="608"/>
      <c r="V102" s="609"/>
    </row>
    <row r="103" spans="1:22" ht="16.5" thickBot="1">
      <c r="A103" s="788" t="s">
        <v>185</v>
      </c>
      <c r="B103" s="789"/>
      <c r="C103" s="789"/>
      <c r="D103" s="789"/>
      <c r="E103" s="789"/>
      <c r="F103" s="876"/>
      <c r="G103" s="103">
        <f>G100+G99+G96+G93+G90+G87+G83+G79+G76+G72+G69+G66+G63+G62+G59+G55+G54+G50</f>
        <v>109.5</v>
      </c>
      <c r="H103" s="114">
        <f>G103*30</f>
        <v>3285</v>
      </c>
      <c r="I103" s="104"/>
      <c r="J103" s="104"/>
      <c r="K103" s="104"/>
      <c r="L103" s="104"/>
      <c r="M103" s="105"/>
      <c r="N103" s="17"/>
      <c r="O103" s="30"/>
      <c r="P103" s="170"/>
      <c r="Q103" s="17"/>
      <c r="R103" s="30"/>
      <c r="S103" s="170"/>
      <c r="T103" s="17"/>
      <c r="U103" s="30"/>
      <c r="V103" s="170"/>
    </row>
    <row r="104" spans="1:22" ht="16.5" thickBot="1">
      <c r="A104" s="750" t="s">
        <v>64</v>
      </c>
      <c r="B104" s="751"/>
      <c r="C104" s="90"/>
      <c r="D104" s="90"/>
      <c r="E104" s="90"/>
      <c r="F104" s="285"/>
      <c r="G104" s="106">
        <f>G67+G94+G91+G88+G84+G80+G77+G74+G73+G70+G64+G60+G56+G51+G97+G101</f>
        <v>39.5</v>
      </c>
      <c r="H104" s="115">
        <f>G104*30</f>
        <v>1185</v>
      </c>
      <c r="I104" s="107"/>
      <c r="J104" s="107"/>
      <c r="K104" s="107"/>
      <c r="L104" s="107"/>
      <c r="M104" s="116"/>
      <c r="N104" s="171"/>
      <c r="O104" s="136"/>
      <c r="P104" s="172"/>
      <c r="Q104" s="171"/>
      <c r="R104" s="136"/>
      <c r="S104" s="172"/>
      <c r="T104" s="171"/>
      <c r="U104" s="136"/>
      <c r="V104" s="172"/>
    </row>
    <row r="105" spans="1:22" ht="16.5" thickBot="1">
      <c r="A105" s="760" t="s">
        <v>53</v>
      </c>
      <c r="B105" s="761"/>
      <c r="C105" s="108"/>
      <c r="D105" s="91"/>
      <c r="E105" s="91"/>
      <c r="F105" s="286"/>
      <c r="G105" s="168">
        <f>G102+G99+G98+G95+G92+G89+G86+G85+G82+G81+G78+G75+G71+G68+G65+G62+G61+G58+G57+G54+G53+G52</f>
        <v>70</v>
      </c>
      <c r="H105" s="169">
        <f aca="true" t="shared" si="4" ref="H105:M105">H100+H99+H96+H95+H92+H89+H86+H85+H82+H81+H78+H75+H71+H66+H65+H62+H61+H58+H57+H54+H53+H52</f>
        <v>2235</v>
      </c>
      <c r="I105" s="169">
        <f t="shared" si="4"/>
        <v>102</v>
      </c>
      <c r="J105" s="169">
        <f t="shared" si="4"/>
        <v>72</v>
      </c>
      <c r="K105" s="169">
        <f t="shared" si="4"/>
        <v>0</v>
      </c>
      <c r="L105" s="169">
        <f t="shared" si="4"/>
        <v>30</v>
      </c>
      <c r="M105" s="169">
        <f t="shared" si="4"/>
        <v>1668</v>
      </c>
      <c r="N105" s="275" t="s">
        <v>145</v>
      </c>
      <c r="O105" s="275"/>
      <c r="P105" s="275" t="s">
        <v>236</v>
      </c>
      <c r="Q105" s="275" t="s">
        <v>243</v>
      </c>
      <c r="R105" s="275"/>
      <c r="S105" s="275" t="s">
        <v>244</v>
      </c>
      <c r="T105" s="275" t="s">
        <v>245</v>
      </c>
      <c r="U105" s="275" t="s">
        <v>246</v>
      </c>
      <c r="V105" s="275"/>
    </row>
    <row r="106" spans="1:22" ht="16.5" thickBot="1">
      <c r="A106" s="480"/>
      <c r="B106" s="5"/>
      <c r="C106" s="5"/>
      <c r="D106" s="5"/>
      <c r="E106" s="5"/>
      <c r="F106" s="5"/>
      <c r="N106" s="5"/>
      <c r="O106" s="5"/>
      <c r="P106" s="5"/>
      <c r="Q106" s="5"/>
      <c r="R106" s="5"/>
      <c r="S106" s="5"/>
      <c r="T106" s="5"/>
      <c r="U106" s="5"/>
      <c r="V106" s="481"/>
    </row>
    <row r="107" spans="1:22" ht="16.5" thickBot="1">
      <c r="A107" s="836" t="s">
        <v>253</v>
      </c>
      <c r="B107" s="837"/>
      <c r="C107" s="837"/>
      <c r="D107" s="837"/>
      <c r="E107" s="837"/>
      <c r="F107" s="837"/>
      <c r="G107" s="837"/>
      <c r="H107" s="837"/>
      <c r="I107" s="837"/>
      <c r="J107" s="837"/>
      <c r="K107" s="837"/>
      <c r="L107" s="837"/>
      <c r="M107" s="837"/>
      <c r="N107" s="837"/>
      <c r="O107" s="837"/>
      <c r="P107" s="837"/>
      <c r="Q107" s="837"/>
      <c r="R107" s="837"/>
      <c r="S107" s="837"/>
      <c r="T107" s="837"/>
      <c r="U107" s="837"/>
      <c r="V107" s="838"/>
    </row>
    <row r="108" spans="1:22" ht="16.5" thickBot="1">
      <c r="A108" s="752" t="s">
        <v>254</v>
      </c>
      <c r="B108" s="753"/>
      <c r="C108" s="753"/>
      <c r="D108" s="753"/>
      <c r="E108" s="753"/>
      <c r="F108" s="753"/>
      <c r="G108" s="753"/>
      <c r="H108" s="753"/>
      <c r="I108" s="753"/>
      <c r="J108" s="753"/>
      <c r="K108" s="753"/>
      <c r="L108" s="753"/>
      <c r="M108" s="753"/>
      <c r="N108" s="753"/>
      <c r="O108" s="753"/>
      <c r="P108" s="753"/>
      <c r="Q108" s="753"/>
      <c r="R108" s="753"/>
      <c r="S108" s="753"/>
      <c r="T108" s="753"/>
      <c r="U108" s="753"/>
      <c r="V108" s="754"/>
    </row>
    <row r="109" spans="1:22" ht="15.75">
      <c r="A109" s="758" t="s">
        <v>73</v>
      </c>
      <c r="B109" s="759"/>
      <c r="C109" s="100"/>
      <c r="D109" s="101"/>
      <c r="E109" s="101"/>
      <c r="F109" s="248"/>
      <c r="G109" s="98">
        <v>6</v>
      </c>
      <c r="H109" s="111">
        <f>G109*30</f>
        <v>180</v>
      </c>
      <c r="I109" s="34"/>
      <c r="J109" s="34"/>
      <c r="K109" s="34"/>
      <c r="L109" s="34"/>
      <c r="M109" s="112"/>
      <c r="N109" s="37"/>
      <c r="O109" s="34"/>
      <c r="P109" s="112"/>
      <c r="Q109" s="37"/>
      <c r="R109" s="34"/>
      <c r="S109" s="112"/>
      <c r="T109" s="37"/>
      <c r="U109" s="34"/>
      <c r="V109" s="112"/>
    </row>
    <row r="110" spans="1:22" ht="15.75">
      <c r="A110" s="13" t="s">
        <v>135</v>
      </c>
      <c r="B110" s="99" t="s">
        <v>74</v>
      </c>
      <c r="C110" s="60"/>
      <c r="D110" s="152"/>
      <c r="E110" s="152"/>
      <c r="F110" s="281"/>
      <c r="G110" s="287">
        <v>1.5</v>
      </c>
      <c r="H110" s="39">
        <f aca="true" t="shared" si="5" ref="H110:H115">G110*30</f>
        <v>45</v>
      </c>
      <c r="I110" s="23"/>
      <c r="J110" s="23"/>
      <c r="K110" s="23"/>
      <c r="L110" s="23"/>
      <c r="M110" s="69"/>
      <c r="N110" s="38"/>
      <c r="O110" s="23"/>
      <c r="P110" s="69"/>
      <c r="Q110" s="38"/>
      <c r="R110" s="23"/>
      <c r="S110" s="69"/>
      <c r="T110" s="38"/>
      <c r="U110" s="23"/>
      <c r="V110" s="69"/>
    </row>
    <row r="111" spans="1:22" ht="15.75">
      <c r="A111" s="13" t="s">
        <v>136</v>
      </c>
      <c r="B111" s="99" t="s">
        <v>75</v>
      </c>
      <c r="C111" s="60"/>
      <c r="D111" s="152"/>
      <c r="E111" s="152"/>
      <c r="F111" s="281"/>
      <c r="G111" s="287">
        <v>1.5</v>
      </c>
      <c r="H111" s="39">
        <f t="shared" si="5"/>
        <v>45</v>
      </c>
      <c r="I111" s="23"/>
      <c r="J111" s="23"/>
      <c r="K111" s="23"/>
      <c r="L111" s="23"/>
      <c r="M111" s="69"/>
      <c r="N111" s="38"/>
      <c r="O111" s="23"/>
      <c r="P111" s="69"/>
      <c r="Q111" s="38"/>
      <c r="R111" s="23"/>
      <c r="S111" s="69"/>
      <c r="T111" s="38"/>
      <c r="U111" s="23"/>
      <c r="V111" s="69"/>
    </row>
    <row r="112" spans="1:22" ht="15.75">
      <c r="A112" s="13" t="s">
        <v>137</v>
      </c>
      <c r="B112" s="99" t="s">
        <v>76</v>
      </c>
      <c r="C112" s="60"/>
      <c r="D112" s="152"/>
      <c r="E112" s="152"/>
      <c r="F112" s="281"/>
      <c r="G112" s="287">
        <v>1.5</v>
      </c>
      <c r="H112" s="39">
        <f t="shared" si="5"/>
        <v>45</v>
      </c>
      <c r="I112" s="23"/>
      <c r="J112" s="23"/>
      <c r="K112" s="23"/>
      <c r="L112" s="23"/>
      <c r="M112" s="69"/>
      <c r="N112" s="38"/>
      <c r="O112" s="23"/>
      <c r="P112" s="69"/>
      <c r="Q112" s="38"/>
      <c r="R112" s="23"/>
      <c r="S112" s="69"/>
      <c r="T112" s="38"/>
      <c r="U112" s="23"/>
      <c r="V112" s="69"/>
    </row>
    <row r="113" spans="1:22" ht="16.5" thickBot="1">
      <c r="A113" s="13" t="s">
        <v>138</v>
      </c>
      <c r="B113" s="102" t="s">
        <v>77</v>
      </c>
      <c r="C113" s="288"/>
      <c r="D113" s="289"/>
      <c r="E113" s="289"/>
      <c r="F113" s="282"/>
      <c r="G113" s="290">
        <v>1.5</v>
      </c>
      <c r="H113" s="40">
        <f t="shared" si="5"/>
        <v>45</v>
      </c>
      <c r="I113" s="27"/>
      <c r="J113" s="27"/>
      <c r="K113" s="27"/>
      <c r="L113" s="27"/>
      <c r="M113" s="113"/>
      <c r="N113" s="118"/>
      <c r="O113" s="27"/>
      <c r="P113" s="113"/>
      <c r="Q113" s="118"/>
      <c r="R113" s="27"/>
      <c r="S113" s="113"/>
      <c r="T113" s="118"/>
      <c r="U113" s="27"/>
      <c r="V113" s="113"/>
    </row>
    <row r="114" spans="1:22" ht="16.5" thickBot="1">
      <c r="A114" s="765" t="s">
        <v>142</v>
      </c>
      <c r="B114" s="766"/>
      <c r="C114" s="766"/>
      <c r="D114" s="766"/>
      <c r="E114" s="766"/>
      <c r="F114" s="767"/>
      <c r="G114" s="103">
        <f>SUM(G110:G113)</f>
        <v>6</v>
      </c>
      <c r="H114" s="114">
        <f t="shared" si="5"/>
        <v>180</v>
      </c>
      <c r="I114" s="104"/>
      <c r="J114" s="104"/>
      <c r="K114" s="104"/>
      <c r="L114" s="104"/>
      <c r="M114" s="105"/>
      <c r="N114" s="18"/>
      <c r="O114" s="104"/>
      <c r="P114" s="105"/>
      <c r="Q114" s="18"/>
      <c r="R114" s="104"/>
      <c r="S114" s="105"/>
      <c r="T114" s="18"/>
      <c r="U114" s="104"/>
      <c r="V114" s="105"/>
    </row>
    <row r="115" spans="1:22" ht="16.5" thickBot="1">
      <c r="A115" s="750" t="s">
        <v>64</v>
      </c>
      <c r="B115" s="751"/>
      <c r="C115" s="90"/>
      <c r="D115" s="90"/>
      <c r="E115" s="90"/>
      <c r="F115" s="285"/>
      <c r="G115" s="106">
        <f>G114</f>
        <v>6</v>
      </c>
      <c r="H115" s="115">
        <f t="shared" si="5"/>
        <v>180</v>
      </c>
      <c r="I115" s="107"/>
      <c r="J115" s="107"/>
      <c r="K115" s="107"/>
      <c r="L115" s="107"/>
      <c r="M115" s="116"/>
      <c r="N115" s="119"/>
      <c r="O115" s="107"/>
      <c r="P115" s="116"/>
      <c r="Q115" s="119"/>
      <c r="R115" s="107"/>
      <c r="S115" s="116"/>
      <c r="T115" s="119"/>
      <c r="U115" s="107"/>
      <c r="V115" s="116"/>
    </row>
    <row r="116" spans="1:22" ht="15" customHeight="1" thickBot="1">
      <c r="A116" s="760" t="s">
        <v>53</v>
      </c>
      <c r="B116" s="761"/>
      <c r="C116" s="108"/>
      <c r="D116" s="91"/>
      <c r="E116" s="91"/>
      <c r="F116" s="286"/>
      <c r="G116" s="291">
        <v>0</v>
      </c>
      <c r="H116" s="117">
        <v>0</v>
      </c>
      <c r="I116" s="109"/>
      <c r="J116" s="109"/>
      <c r="K116" s="109"/>
      <c r="L116" s="109"/>
      <c r="M116" s="110"/>
      <c r="N116" s="97"/>
      <c r="O116" s="109"/>
      <c r="P116" s="110"/>
      <c r="Q116" s="97"/>
      <c r="R116" s="109"/>
      <c r="S116" s="110"/>
      <c r="T116" s="97"/>
      <c r="U116" s="109"/>
      <c r="V116" s="110"/>
    </row>
    <row r="117" spans="1:22" ht="16.5" thickBot="1">
      <c r="A117" s="809" t="s">
        <v>255</v>
      </c>
      <c r="B117" s="810"/>
      <c r="C117" s="810"/>
      <c r="D117" s="810"/>
      <c r="E117" s="810"/>
      <c r="F117" s="810"/>
      <c r="G117" s="810"/>
      <c r="H117" s="810"/>
      <c r="I117" s="810"/>
      <c r="J117" s="810"/>
      <c r="K117" s="810"/>
      <c r="L117" s="810"/>
      <c r="M117" s="810"/>
      <c r="N117" s="810"/>
      <c r="O117" s="810"/>
      <c r="P117" s="810"/>
      <c r="Q117" s="810"/>
      <c r="R117" s="810"/>
      <c r="S117" s="810"/>
      <c r="T117" s="810"/>
      <c r="U117" s="810"/>
      <c r="V117" s="811"/>
    </row>
    <row r="118" spans="1:81" s="9" customFormat="1" ht="15.75">
      <c r="A118" s="199" t="s">
        <v>229</v>
      </c>
      <c r="B118" s="279" t="s">
        <v>39</v>
      </c>
      <c r="C118" s="246"/>
      <c r="D118" s="222"/>
      <c r="E118" s="224"/>
      <c r="F118" s="355"/>
      <c r="G118" s="314">
        <f>G119+G120</f>
        <v>4.5</v>
      </c>
      <c r="H118" s="255">
        <f aca="true" t="shared" si="6" ref="H118:H125">G118*30</f>
        <v>135</v>
      </c>
      <c r="I118" s="224"/>
      <c r="J118" s="32"/>
      <c r="K118" s="222"/>
      <c r="L118" s="222"/>
      <c r="M118" s="112"/>
      <c r="N118" s="162"/>
      <c r="O118" s="163"/>
      <c r="P118" s="164"/>
      <c r="Q118" s="263"/>
      <c r="R118" s="163"/>
      <c r="S118" s="264"/>
      <c r="T118" s="162"/>
      <c r="U118" s="163"/>
      <c r="V118" s="164"/>
      <c r="W118" s="454"/>
      <c r="X118" s="454"/>
      <c r="Y118" s="454"/>
      <c r="Z118" s="454"/>
      <c r="AA118" s="471"/>
      <c r="AB118" s="471"/>
      <c r="AC118" s="471"/>
      <c r="AD118" s="471"/>
      <c r="AE118" s="471"/>
      <c r="AF118" s="471"/>
      <c r="AG118" s="471"/>
      <c r="AH118" s="471"/>
      <c r="AI118" s="471"/>
      <c r="AJ118" s="471"/>
      <c r="AK118" s="471"/>
      <c r="AL118" s="471"/>
      <c r="AM118" s="471"/>
      <c r="AN118" s="471"/>
      <c r="AO118" s="471"/>
      <c r="AP118" s="471"/>
      <c r="AQ118" s="471"/>
      <c r="AR118" s="471"/>
      <c r="AS118" s="471"/>
      <c r="AT118" s="471"/>
      <c r="AU118" s="471"/>
      <c r="AV118" s="471"/>
      <c r="AW118" s="471"/>
      <c r="AX118" s="471"/>
      <c r="AY118" s="471"/>
      <c r="AZ118" s="471"/>
      <c r="BA118" s="471"/>
      <c r="BB118" s="471"/>
      <c r="BC118" s="471"/>
      <c r="BD118" s="471"/>
      <c r="BE118" s="471"/>
      <c r="BF118" s="471"/>
      <c r="BG118" s="471"/>
      <c r="BH118" s="471"/>
      <c r="BI118" s="471"/>
      <c r="BJ118" s="471"/>
      <c r="BK118" s="471"/>
      <c r="BL118" s="471"/>
      <c r="BM118" s="471"/>
      <c r="BN118" s="471"/>
      <c r="BO118" s="471"/>
      <c r="BP118" s="471"/>
      <c r="BQ118" s="471"/>
      <c r="BR118" s="471"/>
      <c r="BS118" s="471"/>
      <c r="BT118" s="471"/>
      <c r="BU118" s="471"/>
      <c r="BV118" s="471"/>
      <c r="BW118" s="471"/>
      <c r="BX118" s="471"/>
      <c r="BY118" s="471"/>
      <c r="BZ118" s="471"/>
      <c r="CA118" s="471"/>
      <c r="CB118" s="471"/>
      <c r="CC118" s="471"/>
    </row>
    <row r="119" spans="1:81" s="9" customFormat="1" ht="15.75">
      <c r="A119" s="31"/>
      <c r="B119" s="82" t="s">
        <v>52</v>
      </c>
      <c r="C119" s="308"/>
      <c r="D119" s="151"/>
      <c r="E119" s="151"/>
      <c r="F119" s="356"/>
      <c r="G119" s="123">
        <v>2.5</v>
      </c>
      <c r="H119" s="256">
        <f t="shared" si="6"/>
        <v>75</v>
      </c>
      <c r="I119" s="6"/>
      <c r="J119" s="14"/>
      <c r="K119" s="10"/>
      <c r="L119" s="10"/>
      <c r="M119" s="150"/>
      <c r="N119" s="81"/>
      <c r="O119" s="80"/>
      <c r="P119" s="165"/>
      <c r="Q119" s="265"/>
      <c r="R119" s="80"/>
      <c r="S119" s="266"/>
      <c r="T119" s="81"/>
      <c r="U119" s="80"/>
      <c r="V119" s="165"/>
      <c r="W119" s="454"/>
      <c r="X119" s="454"/>
      <c r="Y119" s="454"/>
      <c r="Z119" s="454"/>
      <c r="AA119" s="471"/>
      <c r="AB119" s="471"/>
      <c r="AC119" s="471"/>
      <c r="AD119" s="471"/>
      <c r="AE119" s="471"/>
      <c r="AF119" s="471"/>
      <c r="AG119" s="471"/>
      <c r="AH119" s="471"/>
      <c r="AI119" s="471"/>
      <c r="AJ119" s="471"/>
      <c r="AK119" s="471"/>
      <c r="AL119" s="471"/>
      <c r="AM119" s="471"/>
      <c r="AN119" s="471"/>
      <c r="AO119" s="471"/>
      <c r="AP119" s="471"/>
      <c r="AQ119" s="471"/>
      <c r="AR119" s="471"/>
      <c r="AS119" s="471"/>
      <c r="AT119" s="471"/>
      <c r="AU119" s="471"/>
      <c r="AV119" s="471"/>
      <c r="AW119" s="471"/>
      <c r="AX119" s="471"/>
      <c r="AY119" s="471"/>
      <c r="AZ119" s="471"/>
      <c r="BA119" s="471"/>
      <c r="BB119" s="471"/>
      <c r="BC119" s="471"/>
      <c r="BD119" s="471"/>
      <c r="BE119" s="471"/>
      <c r="BF119" s="471"/>
      <c r="BG119" s="471"/>
      <c r="BH119" s="471"/>
      <c r="BI119" s="471"/>
      <c r="BJ119" s="471"/>
      <c r="BK119" s="471"/>
      <c r="BL119" s="471"/>
      <c r="BM119" s="471"/>
      <c r="BN119" s="471"/>
      <c r="BO119" s="471"/>
      <c r="BP119" s="471"/>
      <c r="BQ119" s="471"/>
      <c r="BR119" s="471"/>
      <c r="BS119" s="471"/>
      <c r="BT119" s="471"/>
      <c r="BU119" s="471"/>
      <c r="BV119" s="471"/>
      <c r="BW119" s="471"/>
      <c r="BX119" s="471"/>
      <c r="BY119" s="471"/>
      <c r="BZ119" s="471"/>
      <c r="CA119" s="471"/>
      <c r="CB119" s="471"/>
      <c r="CC119" s="471"/>
    </row>
    <row r="120" spans="1:81" s="9" customFormat="1" ht="16.5" thickBot="1">
      <c r="A120" s="66" t="s">
        <v>230</v>
      </c>
      <c r="B120" s="230" t="s">
        <v>53</v>
      </c>
      <c r="C120" s="244"/>
      <c r="D120" s="216">
        <v>10</v>
      </c>
      <c r="E120" s="212"/>
      <c r="F120" s="357"/>
      <c r="G120" s="196">
        <v>2</v>
      </c>
      <c r="H120" s="257">
        <f t="shared" si="6"/>
        <v>60</v>
      </c>
      <c r="I120" s="327">
        <v>4</v>
      </c>
      <c r="J120" s="426">
        <v>4</v>
      </c>
      <c r="K120" s="155"/>
      <c r="L120" s="155"/>
      <c r="M120" s="592">
        <f>H120-I120</f>
        <v>56</v>
      </c>
      <c r="N120" s="166"/>
      <c r="O120" s="167"/>
      <c r="P120" s="88"/>
      <c r="Q120" s="267" t="s">
        <v>145</v>
      </c>
      <c r="R120" s="167"/>
      <c r="S120" s="268"/>
      <c r="T120" s="166"/>
      <c r="U120" s="167"/>
      <c r="V120" s="88"/>
      <c r="W120" s="454"/>
      <c r="X120" s="454"/>
      <c r="Y120" s="454"/>
      <c r="Z120" s="454"/>
      <c r="AA120" s="471"/>
      <c r="AB120" s="471"/>
      <c r="AC120" s="471"/>
      <c r="AD120" s="471"/>
      <c r="AE120" s="471"/>
      <c r="AF120" s="471"/>
      <c r="AG120" s="471"/>
      <c r="AH120" s="471"/>
      <c r="AI120" s="471"/>
      <c r="AJ120" s="471"/>
      <c r="AK120" s="471"/>
      <c r="AL120" s="471"/>
      <c r="AM120" s="471"/>
      <c r="AN120" s="471"/>
      <c r="AO120" s="471"/>
      <c r="AP120" s="471"/>
      <c r="AQ120" s="471"/>
      <c r="AR120" s="471"/>
      <c r="AS120" s="471"/>
      <c r="AT120" s="471"/>
      <c r="AU120" s="471"/>
      <c r="AV120" s="471"/>
      <c r="AW120" s="471"/>
      <c r="AX120" s="471"/>
      <c r="AY120" s="471"/>
      <c r="AZ120" s="471"/>
      <c r="BA120" s="471"/>
      <c r="BB120" s="471"/>
      <c r="BC120" s="471"/>
      <c r="BD120" s="471"/>
      <c r="BE120" s="471"/>
      <c r="BF120" s="471"/>
      <c r="BG120" s="471"/>
      <c r="BH120" s="471"/>
      <c r="BI120" s="471"/>
      <c r="BJ120" s="471"/>
      <c r="BK120" s="471"/>
      <c r="BL120" s="471"/>
      <c r="BM120" s="471"/>
      <c r="BN120" s="471"/>
      <c r="BO120" s="471"/>
      <c r="BP120" s="471"/>
      <c r="BQ120" s="471"/>
      <c r="BR120" s="471"/>
      <c r="BS120" s="471"/>
      <c r="BT120" s="471"/>
      <c r="BU120" s="471"/>
      <c r="BV120" s="471"/>
      <c r="BW120" s="471"/>
      <c r="BX120" s="471"/>
      <c r="BY120" s="471"/>
      <c r="BZ120" s="471"/>
      <c r="CA120" s="471"/>
      <c r="CB120" s="471"/>
      <c r="CC120" s="471"/>
    </row>
    <row r="121" spans="1:81" s="9" customFormat="1" ht="15.75">
      <c r="A121" s="199" t="s">
        <v>139</v>
      </c>
      <c r="B121" s="279" t="s">
        <v>61</v>
      </c>
      <c r="C121" s="293"/>
      <c r="D121" s="299"/>
      <c r="E121" s="294"/>
      <c r="F121" s="355"/>
      <c r="G121" s="314">
        <v>3</v>
      </c>
      <c r="H121" s="255">
        <f t="shared" si="6"/>
        <v>90</v>
      </c>
      <c r="I121" s="133"/>
      <c r="J121" s="32"/>
      <c r="K121" s="222"/>
      <c r="L121" s="222"/>
      <c r="M121" s="192"/>
      <c r="N121" s="162"/>
      <c r="O121" s="163"/>
      <c r="P121" s="164"/>
      <c r="Q121" s="263"/>
      <c r="R121" s="163"/>
      <c r="S121" s="264"/>
      <c r="T121" s="162"/>
      <c r="U121" s="163"/>
      <c r="V121" s="164"/>
      <c r="W121" s="454"/>
      <c r="X121" s="454"/>
      <c r="Y121" s="454"/>
      <c r="Z121" s="454"/>
      <c r="AA121" s="471"/>
      <c r="AB121" s="471"/>
      <c r="AC121" s="471"/>
      <c r="AD121" s="471"/>
      <c r="AE121" s="471"/>
      <c r="AF121" s="471"/>
      <c r="AG121" s="471"/>
      <c r="AH121" s="471"/>
      <c r="AI121" s="471"/>
      <c r="AJ121" s="471"/>
      <c r="AK121" s="471"/>
      <c r="AL121" s="471"/>
      <c r="AM121" s="471"/>
      <c r="AN121" s="471"/>
      <c r="AO121" s="471"/>
      <c r="AP121" s="471"/>
      <c r="AQ121" s="471"/>
      <c r="AR121" s="471"/>
      <c r="AS121" s="471"/>
      <c r="AT121" s="471"/>
      <c r="AU121" s="471"/>
      <c r="AV121" s="471"/>
      <c r="AW121" s="471"/>
      <c r="AX121" s="471"/>
      <c r="AY121" s="471"/>
      <c r="AZ121" s="471"/>
      <c r="BA121" s="471"/>
      <c r="BB121" s="471"/>
      <c r="BC121" s="471"/>
      <c r="BD121" s="471"/>
      <c r="BE121" s="471"/>
      <c r="BF121" s="471"/>
      <c r="BG121" s="471"/>
      <c r="BH121" s="471"/>
      <c r="BI121" s="471"/>
      <c r="BJ121" s="471"/>
      <c r="BK121" s="471"/>
      <c r="BL121" s="471"/>
      <c r="BM121" s="471"/>
      <c r="BN121" s="471"/>
      <c r="BO121" s="471"/>
      <c r="BP121" s="471"/>
      <c r="BQ121" s="471"/>
      <c r="BR121" s="471"/>
      <c r="BS121" s="471"/>
      <c r="BT121" s="471"/>
      <c r="BU121" s="471"/>
      <c r="BV121" s="471"/>
      <c r="BW121" s="471"/>
      <c r="BX121" s="471"/>
      <c r="BY121" s="471"/>
      <c r="BZ121" s="471"/>
      <c r="CA121" s="471"/>
      <c r="CB121" s="471"/>
      <c r="CC121" s="471"/>
    </row>
    <row r="122" spans="1:81" s="9" customFormat="1" ht="15.75">
      <c r="A122" s="31"/>
      <c r="B122" s="82" t="s">
        <v>52</v>
      </c>
      <c r="C122" s="308"/>
      <c r="D122" s="151"/>
      <c r="E122" s="151"/>
      <c r="F122" s="356"/>
      <c r="G122" s="123">
        <v>1.5</v>
      </c>
      <c r="H122" s="256">
        <f t="shared" si="6"/>
        <v>45</v>
      </c>
      <c r="I122" s="6"/>
      <c r="J122" s="14"/>
      <c r="K122" s="10"/>
      <c r="L122" s="10"/>
      <c r="M122" s="150"/>
      <c r="N122" s="81"/>
      <c r="O122" s="80"/>
      <c r="P122" s="165"/>
      <c r="Q122" s="265"/>
      <c r="R122" s="80"/>
      <c r="S122" s="266"/>
      <c r="T122" s="81"/>
      <c r="U122" s="80"/>
      <c r="V122" s="165"/>
      <c r="W122" s="454"/>
      <c r="X122" s="454"/>
      <c r="Y122" s="454"/>
      <c r="Z122" s="454"/>
      <c r="AA122" s="471"/>
      <c r="AB122" s="471"/>
      <c r="AC122" s="471"/>
      <c r="AD122" s="471"/>
      <c r="AE122" s="471"/>
      <c r="AF122" s="471"/>
      <c r="AG122" s="471"/>
      <c r="AH122" s="471"/>
      <c r="AI122" s="471"/>
      <c r="AJ122" s="471"/>
      <c r="AK122" s="471"/>
      <c r="AL122" s="471"/>
      <c r="AM122" s="471"/>
      <c r="AN122" s="471"/>
      <c r="AO122" s="471"/>
      <c r="AP122" s="471"/>
      <c r="AQ122" s="471"/>
      <c r="AR122" s="471"/>
      <c r="AS122" s="471"/>
      <c r="AT122" s="471"/>
      <c r="AU122" s="471"/>
      <c r="AV122" s="471"/>
      <c r="AW122" s="471"/>
      <c r="AX122" s="471"/>
      <c r="AY122" s="471"/>
      <c r="AZ122" s="471"/>
      <c r="BA122" s="471"/>
      <c r="BB122" s="471"/>
      <c r="BC122" s="471"/>
      <c r="BD122" s="471"/>
      <c r="BE122" s="471"/>
      <c r="BF122" s="471"/>
      <c r="BG122" s="471"/>
      <c r="BH122" s="471"/>
      <c r="BI122" s="471"/>
      <c r="BJ122" s="471"/>
      <c r="BK122" s="471"/>
      <c r="BL122" s="471"/>
      <c r="BM122" s="471"/>
      <c r="BN122" s="471"/>
      <c r="BO122" s="471"/>
      <c r="BP122" s="471"/>
      <c r="BQ122" s="471"/>
      <c r="BR122" s="471"/>
      <c r="BS122" s="471"/>
      <c r="BT122" s="471"/>
      <c r="BU122" s="471"/>
      <c r="BV122" s="471"/>
      <c r="BW122" s="471"/>
      <c r="BX122" s="471"/>
      <c r="BY122" s="471"/>
      <c r="BZ122" s="471"/>
      <c r="CA122" s="471"/>
      <c r="CB122" s="471"/>
      <c r="CC122" s="471"/>
    </row>
    <row r="123" spans="1:81" s="9" customFormat="1" ht="16.5" thickBot="1">
      <c r="A123" s="66" t="s">
        <v>199</v>
      </c>
      <c r="B123" s="230" t="s">
        <v>53</v>
      </c>
      <c r="C123" s="244"/>
      <c r="D123" s="216">
        <v>14</v>
      </c>
      <c r="E123" s="212"/>
      <c r="F123" s="357"/>
      <c r="G123" s="196">
        <v>1.5</v>
      </c>
      <c r="H123" s="257">
        <f t="shared" si="6"/>
        <v>45</v>
      </c>
      <c r="I123" s="327">
        <v>4</v>
      </c>
      <c r="J123" s="426">
        <v>4</v>
      </c>
      <c r="K123" s="155"/>
      <c r="L123" s="155"/>
      <c r="M123" s="592">
        <f>H123-I123</f>
        <v>41</v>
      </c>
      <c r="N123" s="166"/>
      <c r="O123" s="167"/>
      <c r="P123" s="88"/>
      <c r="Q123" s="267"/>
      <c r="R123" s="167"/>
      <c r="S123" s="268"/>
      <c r="T123" s="166"/>
      <c r="U123" s="167" t="s">
        <v>145</v>
      </c>
      <c r="V123" s="88"/>
      <c r="W123" s="454"/>
      <c r="X123" s="454"/>
      <c r="Y123" s="454"/>
      <c r="Z123" s="454"/>
      <c r="AA123" s="471"/>
      <c r="AB123" s="471"/>
      <c r="AC123" s="471"/>
      <c r="AD123" s="471"/>
      <c r="AE123" s="471"/>
      <c r="AF123" s="471"/>
      <c r="AG123" s="471"/>
      <c r="AH123" s="471"/>
      <c r="AI123" s="471"/>
      <c r="AJ123" s="471"/>
      <c r="AK123" s="471"/>
      <c r="AL123" s="471"/>
      <c r="AM123" s="471"/>
      <c r="AN123" s="471"/>
      <c r="AO123" s="471"/>
      <c r="AP123" s="471"/>
      <c r="AQ123" s="471"/>
      <c r="AR123" s="471"/>
      <c r="AS123" s="471"/>
      <c r="AT123" s="471"/>
      <c r="AU123" s="471"/>
      <c r="AV123" s="471"/>
      <c r="AW123" s="471"/>
      <c r="AX123" s="471"/>
      <c r="AY123" s="471"/>
      <c r="AZ123" s="471"/>
      <c r="BA123" s="471"/>
      <c r="BB123" s="471"/>
      <c r="BC123" s="471"/>
      <c r="BD123" s="471"/>
      <c r="BE123" s="471"/>
      <c r="BF123" s="471"/>
      <c r="BG123" s="471"/>
      <c r="BH123" s="471"/>
      <c r="BI123" s="471"/>
      <c r="BJ123" s="471"/>
      <c r="BK123" s="471"/>
      <c r="BL123" s="471"/>
      <c r="BM123" s="471"/>
      <c r="BN123" s="471"/>
      <c r="BO123" s="471"/>
      <c r="BP123" s="471"/>
      <c r="BQ123" s="471"/>
      <c r="BR123" s="471"/>
      <c r="BS123" s="471"/>
      <c r="BT123" s="471"/>
      <c r="BU123" s="471"/>
      <c r="BV123" s="471"/>
      <c r="BW123" s="471"/>
      <c r="BX123" s="471"/>
      <c r="BY123" s="471"/>
      <c r="BZ123" s="471"/>
      <c r="CA123" s="471"/>
      <c r="CB123" s="471"/>
      <c r="CC123" s="471"/>
    </row>
    <row r="124" spans="1:22" ht="16.5" thickBot="1">
      <c r="A124" s="765" t="s">
        <v>143</v>
      </c>
      <c r="B124" s="766"/>
      <c r="C124" s="766"/>
      <c r="D124" s="766"/>
      <c r="E124" s="766"/>
      <c r="F124" s="766"/>
      <c r="G124" s="103">
        <f>+G118+G121</f>
        <v>7.5</v>
      </c>
      <c r="H124" s="114">
        <f t="shared" si="6"/>
        <v>225</v>
      </c>
      <c r="I124" s="593"/>
      <c r="J124" s="593"/>
      <c r="K124" s="593"/>
      <c r="L124" s="593"/>
      <c r="M124" s="594"/>
      <c r="N124" s="18"/>
      <c r="O124" s="104"/>
      <c r="P124" s="105"/>
      <c r="Q124" s="18"/>
      <c r="R124" s="104"/>
      <c r="S124" s="105"/>
      <c r="T124" s="18"/>
      <c r="U124" s="104"/>
      <c r="V124" s="105"/>
    </row>
    <row r="125" spans="1:22" ht="16.5" thickBot="1">
      <c r="A125" s="750" t="s">
        <v>64</v>
      </c>
      <c r="B125" s="751"/>
      <c r="C125" s="90"/>
      <c r="D125" s="90"/>
      <c r="E125" s="90"/>
      <c r="F125" s="375"/>
      <c r="G125" s="380">
        <f>+G119+G122</f>
        <v>4</v>
      </c>
      <c r="H125" s="115">
        <f t="shared" si="6"/>
        <v>120</v>
      </c>
      <c r="I125" s="107"/>
      <c r="J125" s="107"/>
      <c r="K125" s="107"/>
      <c r="L125" s="107"/>
      <c r="M125" s="116"/>
      <c r="N125" s="119"/>
      <c r="O125" s="107"/>
      <c r="P125" s="116"/>
      <c r="Q125" s="119"/>
      <c r="R125" s="107"/>
      <c r="S125" s="116"/>
      <c r="T125" s="119"/>
      <c r="U125" s="107"/>
      <c r="V125" s="116"/>
    </row>
    <row r="126" spans="1:22" ht="15" customHeight="1" thickBot="1">
      <c r="A126" s="760" t="s">
        <v>53</v>
      </c>
      <c r="B126" s="761"/>
      <c r="C126" s="108"/>
      <c r="D126" s="91"/>
      <c r="E126" s="91"/>
      <c r="F126" s="376"/>
      <c r="G126" s="381">
        <f>G120+G123</f>
        <v>3.5</v>
      </c>
      <c r="H126" s="403">
        <f aca="true" t="shared" si="7" ref="H126:M126">+H120+H123</f>
        <v>105</v>
      </c>
      <c r="I126" s="403">
        <f t="shared" si="7"/>
        <v>8</v>
      </c>
      <c r="J126" s="403">
        <f t="shared" si="7"/>
        <v>8</v>
      </c>
      <c r="K126" s="403">
        <f t="shared" si="7"/>
        <v>0</v>
      </c>
      <c r="L126" s="403">
        <f t="shared" si="7"/>
        <v>0</v>
      </c>
      <c r="M126" s="403">
        <f t="shared" si="7"/>
        <v>97</v>
      </c>
      <c r="N126" s="97"/>
      <c r="O126" s="109"/>
      <c r="P126" s="110"/>
      <c r="Q126" s="110" t="s">
        <v>145</v>
      </c>
      <c r="R126" s="110"/>
      <c r="S126" s="110"/>
      <c r="T126" s="110"/>
      <c r="U126" s="110" t="s">
        <v>145</v>
      </c>
      <c r="V126" s="110"/>
    </row>
    <row r="127" spans="1:81" s="9" customFormat="1" ht="16.5" thickBot="1">
      <c r="A127" s="13"/>
      <c r="B127" s="409"/>
      <c r="C127" s="6"/>
      <c r="D127" s="8"/>
      <c r="E127" s="6"/>
      <c r="G127" s="370"/>
      <c r="H127" s="152"/>
      <c r="N127" s="6"/>
      <c r="O127" s="6"/>
      <c r="P127" s="6"/>
      <c r="Q127" s="6"/>
      <c r="R127" s="6"/>
      <c r="S127" s="6"/>
      <c r="T127" s="6"/>
      <c r="U127" s="6"/>
      <c r="V127" s="135"/>
      <c r="W127" s="471"/>
      <c r="X127" s="471"/>
      <c r="Y127" s="471"/>
      <c r="Z127" s="471"/>
      <c r="AA127" s="471"/>
      <c r="AB127" s="471"/>
      <c r="AC127" s="471"/>
      <c r="AD127" s="471"/>
      <c r="AE127" s="471"/>
      <c r="AF127" s="471"/>
      <c r="AG127" s="471"/>
      <c r="AH127" s="471"/>
      <c r="AI127" s="471"/>
      <c r="AJ127" s="471"/>
      <c r="AK127" s="471"/>
      <c r="AL127" s="471"/>
      <c r="AM127" s="471"/>
      <c r="AN127" s="471"/>
      <c r="AO127" s="471"/>
      <c r="AP127" s="471"/>
      <c r="AQ127" s="471"/>
      <c r="AR127" s="471"/>
      <c r="AS127" s="471"/>
      <c r="AT127" s="471"/>
      <c r="AU127" s="471"/>
      <c r="AV127" s="471"/>
      <c r="AW127" s="471"/>
      <c r="AX127" s="471"/>
      <c r="AY127" s="471"/>
      <c r="AZ127" s="471"/>
      <c r="BA127" s="471"/>
      <c r="BB127" s="471"/>
      <c r="BC127" s="471"/>
      <c r="BD127" s="471"/>
      <c r="BE127" s="471"/>
      <c r="BF127" s="471"/>
      <c r="BG127" s="471"/>
      <c r="BH127" s="471"/>
      <c r="BI127" s="471"/>
      <c r="BJ127" s="471"/>
      <c r="BK127" s="471"/>
      <c r="BL127" s="471"/>
      <c r="BM127" s="471"/>
      <c r="BN127" s="471"/>
      <c r="BO127" s="471"/>
      <c r="BP127" s="471"/>
      <c r="BQ127" s="471"/>
      <c r="BR127" s="471"/>
      <c r="BS127" s="471"/>
      <c r="BT127" s="471"/>
      <c r="BU127" s="471"/>
      <c r="BV127" s="471"/>
      <c r="BW127" s="471"/>
      <c r="BX127" s="471"/>
      <c r="BY127" s="471"/>
      <c r="BZ127" s="471"/>
      <c r="CA127" s="471"/>
      <c r="CB127" s="471"/>
      <c r="CC127" s="471"/>
    </row>
    <row r="128" spans="1:22" ht="16.5" thickBot="1">
      <c r="A128" s="833" t="s">
        <v>200</v>
      </c>
      <c r="B128" s="834"/>
      <c r="C128" s="834"/>
      <c r="D128" s="834"/>
      <c r="E128" s="834"/>
      <c r="F128" s="834"/>
      <c r="G128" s="834"/>
      <c r="H128" s="834"/>
      <c r="I128" s="834"/>
      <c r="J128" s="834"/>
      <c r="K128" s="834"/>
      <c r="L128" s="834"/>
      <c r="M128" s="834"/>
      <c r="N128" s="834"/>
      <c r="O128" s="834"/>
      <c r="P128" s="834"/>
      <c r="Q128" s="834"/>
      <c r="R128" s="834"/>
      <c r="S128" s="834"/>
      <c r="T128" s="834"/>
      <c r="U128" s="834"/>
      <c r="V128" s="835"/>
    </row>
    <row r="129" spans="1:22" ht="16.5" thickBot="1">
      <c r="A129" s="199" t="s">
        <v>186</v>
      </c>
      <c r="B129" s="277" t="s">
        <v>42</v>
      </c>
      <c r="C129" s="245"/>
      <c r="D129" s="217">
        <v>10</v>
      </c>
      <c r="E129" s="33"/>
      <c r="F129" s="295"/>
      <c r="G129" s="314">
        <v>3</v>
      </c>
      <c r="H129" s="255">
        <f aca="true" t="shared" si="8" ref="H129:H138">G129*30</f>
        <v>90</v>
      </c>
      <c r="I129" s="284">
        <v>4</v>
      </c>
      <c r="J129" s="226">
        <v>4</v>
      </c>
      <c r="K129" s="65"/>
      <c r="L129" s="65"/>
      <c r="M129" s="70">
        <f>H129-I129</f>
        <v>86</v>
      </c>
      <c r="N129" s="162"/>
      <c r="O129" s="163"/>
      <c r="P129" s="164"/>
      <c r="Q129" s="267" t="s">
        <v>145</v>
      </c>
      <c r="R129" s="163"/>
      <c r="S129" s="264"/>
      <c r="T129" s="162"/>
      <c r="U129" s="163"/>
      <c r="V129" s="164"/>
    </row>
    <row r="130" spans="1:22" ht="15.75">
      <c r="A130" s="199" t="s">
        <v>187</v>
      </c>
      <c r="B130" s="277" t="s">
        <v>247</v>
      </c>
      <c r="C130" s="189"/>
      <c r="D130" s="190"/>
      <c r="E130" s="190"/>
      <c r="F130" s="295"/>
      <c r="G130" s="314">
        <f>G131+G132</f>
        <v>4.5</v>
      </c>
      <c r="H130" s="255">
        <f t="shared" si="8"/>
        <v>135</v>
      </c>
      <c r="I130" s="224"/>
      <c r="J130" s="32"/>
      <c r="K130" s="222"/>
      <c r="L130" s="222"/>
      <c r="M130" s="112"/>
      <c r="N130" s="162"/>
      <c r="O130" s="163"/>
      <c r="P130" s="164"/>
      <c r="Q130" s="263"/>
      <c r="R130" s="163"/>
      <c r="S130" s="264"/>
      <c r="T130" s="162"/>
      <c r="U130" s="163"/>
      <c r="V130" s="164"/>
    </row>
    <row r="131" spans="1:22" ht="15.75">
      <c r="A131" s="31"/>
      <c r="B131" s="82" t="s">
        <v>52</v>
      </c>
      <c r="C131" s="16"/>
      <c r="D131" s="8"/>
      <c r="E131" s="8"/>
      <c r="F131" s="296"/>
      <c r="G131" s="123">
        <v>2.5</v>
      </c>
      <c r="H131" s="256">
        <f t="shared" si="8"/>
        <v>75</v>
      </c>
      <c r="I131" s="9"/>
      <c r="J131" s="14"/>
      <c r="K131" s="10"/>
      <c r="L131" s="10"/>
      <c r="M131" s="69"/>
      <c r="N131" s="81"/>
      <c r="O131" s="80"/>
      <c r="P131" s="165"/>
      <c r="Q131" s="265"/>
      <c r="R131" s="80"/>
      <c r="S131" s="266"/>
      <c r="T131" s="81"/>
      <c r="U131" s="80"/>
      <c r="V131" s="165"/>
    </row>
    <row r="132" spans="1:22" ht="16.5" thickBot="1">
      <c r="A132" s="66" t="s">
        <v>201</v>
      </c>
      <c r="B132" s="230" t="s">
        <v>53</v>
      </c>
      <c r="C132" s="278"/>
      <c r="D132" s="276">
        <v>14</v>
      </c>
      <c r="E132" s="276"/>
      <c r="F132" s="298"/>
      <c r="G132" s="261">
        <v>2</v>
      </c>
      <c r="H132" s="257">
        <f t="shared" si="8"/>
        <v>60</v>
      </c>
      <c r="I132" s="284">
        <v>4</v>
      </c>
      <c r="J132" s="226">
        <v>4</v>
      </c>
      <c r="K132" s="65"/>
      <c r="L132" s="65"/>
      <c r="M132" s="70">
        <f>H132-I132</f>
        <v>56</v>
      </c>
      <c r="N132" s="166"/>
      <c r="O132" s="167"/>
      <c r="P132" s="88"/>
      <c r="Q132" s="267"/>
      <c r="R132" s="167"/>
      <c r="S132" s="268"/>
      <c r="T132" s="166"/>
      <c r="U132" s="167" t="s">
        <v>145</v>
      </c>
      <c r="V132" s="88"/>
    </row>
    <row r="133" spans="1:22" ht="15.75">
      <c r="A133" s="199" t="s">
        <v>188</v>
      </c>
      <c r="B133" s="231" t="s">
        <v>218</v>
      </c>
      <c r="C133" s="189"/>
      <c r="D133" s="190"/>
      <c r="E133" s="190"/>
      <c r="F133" s="295"/>
      <c r="G133" s="314">
        <v>3</v>
      </c>
      <c r="H133" s="255">
        <f t="shared" si="8"/>
        <v>90</v>
      </c>
      <c r="I133" s="224"/>
      <c r="J133" s="32"/>
      <c r="K133" s="222"/>
      <c r="L133" s="222"/>
      <c r="M133" s="112"/>
      <c r="N133" s="162"/>
      <c r="O133" s="163"/>
      <c r="P133" s="164"/>
      <c r="Q133" s="263"/>
      <c r="R133" s="163"/>
      <c r="S133" s="264"/>
      <c r="T133" s="162"/>
      <c r="U133" s="163"/>
      <c r="V133" s="164"/>
    </row>
    <row r="134" spans="1:22" ht="15.75">
      <c r="A134" s="31"/>
      <c r="B134" s="82" t="s">
        <v>52</v>
      </c>
      <c r="C134" s="16"/>
      <c r="D134" s="8"/>
      <c r="E134" s="8"/>
      <c r="F134" s="296"/>
      <c r="G134" s="123">
        <v>1.5</v>
      </c>
      <c r="H134" s="256">
        <f t="shared" si="8"/>
        <v>45</v>
      </c>
      <c r="I134" s="9"/>
      <c r="J134" s="14"/>
      <c r="K134" s="10"/>
      <c r="L134" s="10"/>
      <c r="M134" s="69"/>
      <c r="N134" s="81"/>
      <c r="O134" s="80"/>
      <c r="P134" s="165"/>
      <c r="Q134" s="265"/>
      <c r="R134" s="80"/>
      <c r="S134" s="266"/>
      <c r="T134" s="81"/>
      <c r="U134" s="80"/>
      <c r="V134" s="165"/>
    </row>
    <row r="135" spans="1:22" ht="16.5" thickBot="1">
      <c r="A135" s="66" t="s">
        <v>202</v>
      </c>
      <c r="B135" s="230" t="s">
        <v>53</v>
      </c>
      <c r="C135" s="240"/>
      <c r="D135" s="65">
        <v>12</v>
      </c>
      <c r="E135" s="211"/>
      <c r="F135" s="298"/>
      <c r="G135" s="261">
        <v>1.5</v>
      </c>
      <c r="H135" s="257">
        <f t="shared" si="8"/>
        <v>45</v>
      </c>
      <c r="I135" s="284">
        <v>4</v>
      </c>
      <c r="J135" s="226">
        <v>4</v>
      </c>
      <c r="K135" s="65"/>
      <c r="L135" s="65"/>
      <c r="M135" s="70">
        <f>H135-I135</f>
        <v>41</v>
      </c>
      <c r="N135" s="166"/>
      <c r="O135" s="167"/>
      <c r="P135" s="88"/>
      <c r="Q135" s="267"/>
      <c r="R135" s="167"/>
      <c r="S135" s="268" t="s">
        <v>145</v>
      </c>
      <c r="T135" s="166"/>
      <c r="U135" s="167"/>
      <c r="V135" s="88"/>
    </row>
    <row r="136" spans="1:22" ht="15.75">
      <c r="A136" s="199" t="s">
        <v>189</v>
      </c>
      <c r="B136" s="277" t="s">
        <v>49</v>
      </c>
      <c r="C136" s="246"/>
      <c r="D136" s="222"/>
      <c r="E136" s="224"/>
      <c r="F136" s="295"/>
      <c r="G136" s="587">
        <v>4.5</v>
      </c>
      <c r="H136" s="255">
        <f t="shared" si="8"/>
        <v>135</v>
      </c>
      <c r="I136" s="224"/>
      <c r="J136" s="32"/>
      <c r="K136" s="222"/>
      <c r="L136" s="222"/>
      <c r="M136" s="112"/>
      <c r="N136" s="162"/>
      <c r="O136" s="163"/>
      <c r="P136" s="164"/>
      <c r="Q136" s="263"/>
      <c r="R136" s="163"/>
      <c r="S136" s="264"/>
      <c r="T136" s="162"/>
      <c r="U136" s="163"/>
      <c r="V136" s="164"/>
    </row>
    <row r="137" spans="1:22" ht="15.75">
      <c r="A137" s="31"/>
      <c r="B137" s="82" t="s">
        <v>52</v>
      </c>
      <c r="C137" s="16"/>
      <c r="D137" s="8"/>
      <c r="E137" s="8"/>
      <c r="F137" s="296"/>
      <c r="G137" s="588">
        <v>2.5</v>
      </c>
      <c r="H137" s="256">
        <f t="shared" si="8"/>
        <v>75</v>
      </c>
      <c r="I137" s="9"/>
      <c r="J137" s="14"/>
      <c r="K137" s="10"/>
      <c r="L137" s="10"/>
      <c r="M137" s="69"/>
      <c r="N137" s="81"/>
      <c r="O137" s="80"/>
      <c r="P137" s="165"/>
      <c r="Q137" s="265"/>
      <c r="R137" s="80"/>
      <c r="S137" s="266"/>
      <c r="T137" s="81"/>
      <c r="U137" s="80"/>
      <c r="V137" s="165"/>
    </row>
    <row r="138" spans="1:22" ht="16.5" thickBot="1">
      <c r="A138" s="66" t="s">
        <v>203</v>
      </c>
      <c r="B138" s="230" t="s">
        <v>53</v>
      </c>
      <c r="C138" s="240"/>
      <c r="D138" s="65">
        <v>13</v>
      </c>
      <c r="E138" s="211"/>
      <c r="F138" s="298"/>
      <c r="G138" s="589">
        <v>2</v>
      </c>
      <c r="H138" s="257">
        <f t="shared" si="8"/>
        <v>60</v>
      </c>
      <c r="I138" s="284">
        <v>4</v>
      </c>
      <c r="J138" s="226">
        <v>4</v>
      </c>
      <c r="K138" s="65"/>
      <c r="L138" s="65"/>
      <c r="M138" s="70">
        <f>H138-I138</f>
        <v>56</v>
      </c>
      <c r="N138" s="166"/>
      <c r="O138" s="167"/>
      <c r="P138" s="88"/>
      <c r="Q138" s="267"/>
      <c r="R138" s="167"/>
      <c r="S138" s="268"/>
      <c r="T138" s="166" t="s">
        <v>145</v>
      </c>
      <c r="U138" s="167"/>
      <c r="V138" s="88"/>
    </row>
    <row r="139" spans="1:22" ht="16.5" thickBot="1">
      <c r="A139" s="765" t="s">
        <v>204</v>
      </c>
      <c r="B139" s="766"/>
      <c r="C139" s="766"/>
      <c r="D139" s="766"/>
      <c r="E139" s="766"/>
      <c r="F139" s="766"/>
      <c r="G139" s="103">
        <f>G130+G133+G136+G129</f>
        <v>15</v>
      </c>
      <c r="H139" s="114">
        <f>G139*30</f>
        <v>450</v>
      </c>
      <c r="I139" s="104"/>
      <c r="J139" s="104"/>
      <c r="K139" s="104"/>
      <c r="L139" s="104"/>
      <c r="M139" s="105"/>
      <c r="N139" s="17"/>
      <c r="O139" s="30"/>
      <c r="P139" s="170"/>
      <c r="Q139" s="17"/>
      <c r="R139" s="30"/>
      <c r="S139" s="170"/>
      <c r="T139" s="17"/>
      <c r="U139" s="30"/>
      <c r="V139" s="170"/>
    </row>
    <row r="140" spans="1:22" ht="16.5" thickBot="1">
      <c r="A140" s="750" t="s">
        <v>64</v>
      </c>
      <c r="B140" s="751"/>
      <c r="C140" s="90"/>
      <c r="D140" s="90"/>
      <c r="E140" s="90"/>
      <c r="F140" s="375"/>
      <c r="G140" s="380">
        <f>G131+G134+G137</f>
        <v>6.5</v>
      </c>
      <c r="H140" s="115">
        <f>G140*30</f>
        <v>195</v>
      </c>
      <c r="I140" s="107"/>
      <c r="J140" s="107"/>
      <c r="K140" s="107"/>
      <c r="L140" s="107"/>
      <c r="M140" s="116"/>
      <c r="N140" s="171"/>
      <c r="O140" s="136"/>
      <c r="P140" s="172"/>
      <c r="Q140" s="171"/>
      <c r="R140" s="136"/>
      <c r="S140" s="172"/>
      <c r="T140" s="171"/>
      <c r="U140" s="136"/>
      <c r="V140" s="172"/>
    </row>
    <row r="141" spans="1:22" ht="16.5" thickBot="1">
      <c r="A141" s="760" t="s">
        <v>53</v>
      </c>
      <c r="B141" s="761"/>
      <c r="C141" s="108"/>
      <c r="D141" s="91"/>
      <c r="E141" s="91"/>
      <c r="F141" s="376"/>
      <c r="G141" s="381">
        <f>G129+G132+G135+G138</f>
        <v>8.5</v>
      </c>
      <c r="H141" s="403">
        <f aca="true" t="shared" si="9" ref="H141:M141">H129+H132+H135+H138</f>
        <v>255</v>
      </c>
      <c r="I141" s="403">
        <f t="shared" si="9"/>
        <v>16</v>
      </c>
      <c r="J141" s="403">
        <f t="shared" si="9"/>
        <v>16</v>
      </c>
      <c r="K141" s="403">
        <f t="shared" si="9"/>
        <v>0</v>
      </c>
      <c r="L141" s="403">
        <f t="shared" si="9"/>
        <v>0</v>
      </c>
      <c r="M141" s="403">
        <f t="shared" si="9"/>
        <v>239</v>
      </c>
      <c r="N141" s="275"/>
      <c r="O141" s="275"/>
      <c r="P141" s="275"/>
      <c r="Q141" s="110" t="s">
        <v>145</v>
      </c>
      <c r="R141" s="275"/>
      <c r="S141" s="110" t="s">
        <v>145</v>
      </c>
      <c r="T141" s="110" t="s">
        <v>145</v>
      </c>
      <c r="U141" s="110" t="s">
        <v>145</v>
      </c>
      <c r="V141" s="275"/>
    </row>
    <row r="142" spans="1:22" ht="16.5" thickBot="1">
      <c r="A142" s="480"/>
      <c r="B142" s="5"/>
      <c r="C142" s="5"/>
      <c r="D142" s="5"/>
      <c r="E142" s="5"/>
      <c r="F142" s="5"/>
      <c r="N142" s="5"/>
      <c r="O142" s="5"/>
      <c r="P142" s="5"/>
      <c r="Q142" s="5"/>
      <c r="R142" s="5"/>
      <c r="S142" s="5"/>
      <c r="T142" s="5"/>
      <c r="U142" s="5"/>
      <c r="V142" s="481"/>
    </row>
    <row r="143" spans="1:22" ht="16.5" thickBot="1">
      <c r="A143" s="762" t="s">
        <v>262</v>
      </c>
      <c r="B143" s="763"/>
      <c r="C143" s="763"/>
      <c r="D143" s="763"/>
      <c r="E143" s="763"/>
      <c r="F143" s="763"/>
      <c r="G143" s="763"/>
      <c r="H143" s="763"/>
      <c r="I143" s="763"/>
      <c r="J143" s="763"/>
      <c r="K143" s="763"/>
      <c r="L143" s="763"/>
      <c r="M143" s="763"/>
      <c r="N143" s="763"/>
      <c r="O143" s="763"/>
      <c r="P143" s="763"/>
      <c r="Q143" s="763"/>
      <c r="R143" s="763"/>
      <c r="S143" s="763"/>
      <c r="T143" s="763"/>
      <c r="U143" s="763"/>
      <c r="V143" s="764"/>
    </row>
    <row r="144" spans="1:81" s="9" customFormat="1" ht="16.5" thickBot="1">
      <c r="A144" s="595" t="s">
        <v>205</v>
      </c>
      <c r="B144" s="665" t="s">
        <v>20</v>
      </c>
      <c r="C144" s="666"/>
      <c r="D144" s="667">
        <v>15</v>
      </c>
      <c r="E144" s="667"/>
      <c r="F144" s="638"/>
      <c r="G144" s="668">
        <v>12</v>
      </c>
      <c r="H144" s="669">
        <f>G144*30</f>
        <v>360</v>
      </c>
      <c r="I144" s="670"/>
      <c r="J144" s="670"/>
      <c r="K144" s="670"/>
      <c r="L144" s="670"/>
      <c r="M144" s="670"/>
      <c r="N144" s="670"/>
      <c r="O144" s="670"/>
      <c r="P144" s="670"/>
      <c r="Q144" s="670"/>
      <c r="R144" s="670"/>
      <c r="S144" s="670"/>
      <c r="T144" s="670"/>
      <c r="U144" s="670"/>
      <c r="V144" s="670"/>
      <c r="W144" s="664"/>
      <c r="X144" s="664"/>
      <c r="Y144" s="664"/>
      <c r="Z144" s="664"/>
      <c r="AA144" s="664"/>
      <c r="AB144" s="664"/>
      <c r="AC144" s="664"/>
      <c r="AD144" s="664"/>
      <c r="AE144" s="664"/>
      <c r="AF144" s="664"/>
      <c r="AG144" s="664"/>
      <c r="AH144" s="664"/>
      <c r="AI144" s="664"/>
      <c r="AJ144" s="664"/>
      <c r="AK144" s="664"/>
      <c r="AL144" s="664"/>
      <c r="AM144" s="664"/>
      <c r="AN144" s="664"/>
      <c r="AO144" s="664"/>
      <c r="AP144" s="664"/>
      <c r="AQ144" s="664"/>
      <c r="AR144" s="664"/>
      <c r="AS144" s="664"/>
      <c r="AT144" s="664"/>
      <c r="AU144" s="664"/>
      <c r="AV144" s="664"/>
      <c r="AW144" s="664"/>
      <c r="AX144" s="664"/>
      <c r="AY144" s="664"/>
      <c r="AZ144" s="664"/>
      <c r="BA144" s="664"/>
      <c r="BB144" s="664"/>
      <c r="BC144" s="664"/>
      <c r="BD144" s="664"/>
      <c r="BE144" s="664"/>
      <c r="BF144" s="664"/>
      <c r="BG144" s="664"/>
      <c r="BH144" s="664"/>
      <c r="BI144" s="664"/>
      <c r="BJ144" s="664"/>
      <c r="BK144" s="664"/>
      <c r="BL144" s="664"/>
      <c r="BM144" s="664"/>
      <c r="BN144" s="664"/>
      <c r="BO144" s="664"/>
      <c r="BP144" s="664"/>
      <c r="BQ144" s="664"/>
      <c r="BR144" s="664"/>
      <c r="BS144" s="664"/>
      <c r="BT144" s="664"/>
      <c r="BU144" s="664"/>
      <c r="BV144" s="664"/>
      <c r="BW144" s="664"/>
      <c r="BX144" s="664"/>
      <c r="BY144" s="664"/>
      <c r="BZ144" s="664"/>
      <c r="CA144" s="664"/>
      <c r="CB144" s="664"/>
      <c r="CC144" s="664"/>
    </row>
    <row r="145" spans="1:22" ht="16.5" thickBot="1">
      <c r="A145" s="595" t="s">
        <v>206</v>
      </c>
      <c r="B145" s="659" t="s">
        <v>69</v>
      </c>
      <c r="C145" s="541"/>
      <c r="D145" s="516">
        <v>15</v>
      </c>
      <c r="E145" s="516"/>
      <c r="F145" s="405"/>
      <c r="G145" s="660">
        <v>3</v>
      </c>
      <c r="H145" s="661">
        <f>G145*30</f>
        <v>90</v>
      </c>
      <c r="I145" s="223"/>
      <c r="J145" s="223"/>
      <c r="K145" s="223"/>
      <c r="L145" s="223"/>
      <c r="M145" s="223"/>
      <c r="N145" s="662"/>
      <c r="O145" s="662"/>
      <c r="P145" s="662"/>
      <c r="Q145" s="662"/>
      <c r="R145" s="662"/>
      <c r="S145" s="662"/>
      <c r="T145" s="662"/>
      <c r="U145" s="662"/>
      <c r="V145" s="663"/>
    </row>
    <row r="146" spans="1:22" ht="16.5" thickBot="1">
      <c r="A146" s="765" t="s">
        <v>190</v>
      </c>
      <c r="B146" s="766"/>
      <c r="C146" s="766"/>
      <c r="D146" s="766"/>
      <c r="E146" s="766"/>
      <c r="F146" s="767"/>
      <c r="G146" s="103">
        <f>SUM(G144:G145)</f>
        <v>15</v>
      </c>
      <c r="H146" s="114">
        <f>G146*30</f>
        <v>450</v>
      </c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339"/>
    </row>
    <row r="147" spans="1:22" ht="16.5" thickBot="1">
      <c r="A147" s="479"/>
      <c r="V147" s="482"/>
    </row>
    <row r="148" spans="1:22" ht="16.5" thickBot="1">
      <c r="A148" s="765" t="s">
        <v>146</v>
      </c>
      <c r="B148" s="767"/>
      <c r="C148" s="340"/>
      <c r="D148" s="340"/>
      <c r="E148" s="340"/>
      <c r="F148" s="341"/>
      <c r="G148" s="342">
        <f>G146+G139+G124+G114+G103+G45+G20</f>
        <v>217</v>
      </c>
      <c r="H148" s="343">
        <f>G148*30</f>
        <v>6510</v>
      </c>
      <c r="I148" s="342"/>
      <c r="J148" s="342"/>
      <c r="K148" s="342"/>
      <c r="L148" s="342"/>
      <c r="M148" s="344"/>
      <c r="N148" s="321"/>
      <c r="O148" s="133"/>
      <c r="P148" s="133"/>
      <c r="Q148" s="133"/>
      <c r="R148" s="133"/>
      <c r="S148" s="133"/>
      <c r="T148" s="133"/>
      <c r="U148" s="133"/>
      <c r="V148" s="134"/>
    </row>
    <row r="149" spans="1:22" ht="16.5" thickBot="1">
      <c r="A149" s="839" t="s">
        <v>148</v>
      </c>
      <c r="B149" s="840"/>
      <c r="C149" s="340"/>
      <c r="D149" s="340"/>
      <c r="E149" s="340"/>
      <c r="F149" s="341"/>
      <c r="G149" s="342">
        <f>G140+G125+G115+G104+G46+G21</f>
        <v>93</v>
      </c>
      <c r="H149" s="343">
        <f>G149*30</f>
        <v>2790</v>
      </c>
      <c r="I149" s="343"/>
      <c r="J149" s="343"/>
      <c r="K149" s="343"/>
      <c r="L149" s="343"/>
      <c r="M149" s="345"/>
      <c r="N149" s="322"/>
      <c r="O149" s="6"/>
      <c r="P149" s="6"/>
      <c r="Q149" s="6"/>
      <c r="R149" s="6"/>
      <c r="S149" s="6"/>
      <c r="T149" s="6"/>
      <c r="U149" s="6"/>
      <c r="V149" s="135"/>
    </row>
    <row r="150" spans="1:22" ht="16.5" thickBot="1">
      <c r="A150" s="774" t="s">
        <v>147</v>
      </c>
      <c r="B150" s="775"/>
      <c r="C150" s="346"/>
      <c r="D150" s="347"/>
      <c r="E150" s="347"/>
      <c r="F150" s="348"/>
      <c r="G150" s="349">
        <f>G146+G141+G126+G116+G105+G47+G22</f>
        <v>124</v>
      </c>
      <c r="H150" s="343">
        <f>G150*30</f>
        <v>3720</v>
      </c>
      <c r="I150" s="350">
        <f>I146+I141+I126+I116+I105+I47+I22</f>
        <v>206</v>
      </c>
      <c r="J150" s="350">
        <f>J146+J141+J126+J116+J105+J47+J22</f>
        <v>148</v>
      </c>
      <c r="K150" s="350">
        <f>K146+K141+K126+K116+K105+K47+K22</f>
        <v>8</v>
      </c>
      <c r="L150" s="350">
        <f>L146+L141+L126+L116+L105+L47+L22</f>
        <v>50</v>
      </c>
      <c r="M150" s="350">
        <f>M146+M141+M126+M116+M105+M47+M22</f>
        <v>2734</v>
      </c>
      <c r="N150" s="326"/>
      <c r="O150" s="327"/>
      <c r="P150" s="327"/>
      <c r="Q150" s="327"/>
      <c r="R150" s="327"/>
      <c r="S150" s="327"/>
      <c r="T150" s="327"/>
      <c r="U150" s="327"/>
      <c r="V150" s="328"/>
    </row>
    <row r="151" spans="1:22" ht="16.5" thickBot="1">
      <c r="A151" s="828" t="s">
        <v>149</v>
      </c>
      <c r="B151" s="829"/>
      <c r="C151" s="829"/>
      <c r="D151" s="829"/>
      <c r="E151" s="829"/>
      <c r="F151" s="829"/>
      <c r="G151" s="829"/>
      <c r="H151" s="829"/>
      <c r="I151" s="829"/>
      <c r="J151" s="829"/>
      <c r="K151" s="829"/>
      <c r="L151" s="829"/>
      <c r="M151" s="830"/>
      <c r="N151" s="332">
        <f aca="true" t="shared" si="10" ref="N151:V151">N5</f>
        <v>7</v>
      </c>
      <c r="O151" s="332">
        <f t="shared" si="10"/>
        <v>8</v>
      </c>
      <c r="P151" s="332">
        <f t="shared" si="10"/>
        <v>9</v>
      </c>
      <c r="Q151" s="332">
        <f t="shared" si="10"/>
        <v>10</v>
      </c>
      <c r="R151" s="332">
        <f t="shared" si="10"/>
        <v>11</v>
      </c>
      <c r="S151" s="332">
        <f t="shared" si="10"/>
        <v>12</v>
      </c>
      <c r="T151" s="332">
        <f t="shared" si="10"/>
        <v>13</v>
      </c>
      <c r="U151" s="332">
        <f t="shared" si="10"/>
        <v>14</v>
      </c>
      <c r="V151" s="333">
        <f t="shared" si="10"/>
        <v>15</v>
      </c>
    </row>
    <row r="152" spans="1:22" ht="16.5" thickBot="1">
      <c r="A152" s="831" t="s">
        <v>51</v>
      </c>
      <c r="B152" s="832"/>
      <c r="C152" s="832"/>
      <c r="D152" s="832"/>
      <c r="E152" s="832"/>
      <c r="F152" s="832"/>
      <c r="G152" s="832"/>
      <c r="H152" s="832"/>
      <c r="I152" s="832"/>
      <c r="J152" s="832"/>
      <c r="K152" s="832"/>
      <c r="L152" s="832"/>
      <c r="M152" s="832"/>
      <c r="N152" s="417" t="s">
        <v>248</v>
      </c>
      <c r="O152" s="418"/>
      <c r="P152" s="419" t="s">
        <v>249</v>
      </c>
      <c r="Q152" s="419" t="s">
        <v>250</v>
      </c>
      <c r="R152" s="418"/>
      <c r="S152" s="419" t="s">
        <v>251</v>
      </c>
      <c r="T152" s="419" t="s">
        <v>252</v>
      </c>
      <c r="U152" s="419" t="s">
        <v>244</v>
      </c>
      <c r="V152" s="420" t="s">
        <v>263</v>
      </c>
    </row>
    <row r="153" spans="1:22" ht="15.75">
      <c r="A153" s="841" t="s">
        <v>70</v>
      </c>
      <c r="B153" s="842"/>
      <c r="C153" s="842"/>
      <c r="D153" s="842"/>
      <c r="E153" s="842"/>
      <c r="F153" s="842"/>
      <c r="G153" s="842"/>
      <c r="H153" s="842"/>
      <c r="I153" s="842"/>
      <c r="J153" s="842"/>
      <c r="K153" s="842"/>
      <c r="L153" s="842"/>
      <c r="M153" s="843"/>
      <c r="N153" s="321">
        <v>4</v>
      </c>
      <c r="O153" s="133"/>
      <c r="P153" s="134">
        <v>4</v>
      </c>
      <c r="Q153" s="321">
        <v>4</v>
      </c>
      <c r="R153" s="133"/>
      <c r="S153" s="134">
        <v>3</v>
      </c>
      <c r="T153" s="338">
        <v>4</v>
      </c>
      <c r="U153" s="133">
        <v>3</v>
      </c>
      <c r="V153" s="134"/>
    </row>
    <row r="154" spans="1:22" ht="15.75">
      <c r="A154" s="755" t="s">
        <v>25</v>
      </c>
      <c r="B154" s="756"/>
      <c r="C154" s="756"/>
      <c r="D154" s="756"/>
      <c r="E154" s="756"/>
      <c r="F154" s="756"/>
      <c r="G154" s="756"/>
      <c r="H154" s="756"/>
      <c r="I154" s="756"/>
      <c r="J154" s="756"/>
      <c r="K154" s="756"/>
      <c r="L154" s="756"/>
      <c r="M154" s="757"/>
      <c r="N154" s="322">
        <v>1</v>
      </c>
      <c r="O154" s="6"/>
      <c r="P154" s="135">
        <v>2</v>
      </c>
      <c r="Q154" s="322">
        <v>2</v>
      </c>
      <c r="R154" s="6"/>
      <c r="S154" s="135">
        <v>3</v>
      </c>
      <c r="T154" s="337">
        <v>1</v>
      </c>
      <c r="U154" s="6">
        <v>2</v>
      </c>
      <c r="V154" s="135">
        <v>2</v>
      </c>
    </row>
    <row r="155" spans="1:22" ht="15.75">
      <c r="A155" s="755" t="s">
        <v>150</v>
      </c>
      <c r="B155" s="756"/>
      <c r="C155" s="756"/>
      <c r="D155" s="756"/>
      <c r="E155" s="756"/>
      <c r="F155" s="756"/>
      <c r="G155" s="756"/>
      <c r="H155" s="756"/>
      <c r="I155" s="756"/>
      <c r="J155" s="756"/>
      <c r="K155" s="756"/>
      <c r="L155" s="756"/>
      <c r="M155" s="757"/>
      <c r="N155" s="322"/>
      <c r="O155" s="6"/>
      <c r="P155" s="135"/>
      <c r="Q155" s="322"/>
      <c r="R155" s="6"/>
      <c r="S155" s="135"/>
      <c r="T155" s="337"/>
      <c r="U155" s="6"/>
      <c r="V155" s="135"/>
    </row>
    <row r="156" spans="1:22" ht="16.5" thickBot="1">
      <c r="A156" s="771" t="s">
        <v>151</v>
      </c>
      <c r="B156" s="772"/>
      <c r="C156" s="772"/>
      <c r="D156" s="772"/>
      <c r="E156" s="772"/>
      <c r="F156" s="772"/>
      <c r="G156" s="772"/>
      <c r="H156" s="772"/>
      <c r="I156" s="772"/>
      <c r="J156" s="772"/>
      <c r="K156" s="772"/>
      <c r="L156" s="772"/>
      <c r="M156" s="773"/>
      <c r="N156" s="323"/>
      <c r="O156" s="324"/>
      <c r="P156" s="325"/>
      <c r="Q156" s="323">
        <v>1</v>
      </c>
      <c r="R156" s="324"/>
      <c r="S156" s="325">
        <v>1</v>
      </c>
      <c r="T156" s="428">
        <v>1</v>
      </c>
      <c r="U156" s="324">
        <v>1</v>
      </c>
      <c r="V156" s="325"/>
    </row>
    <row r="157" spans="1:22" ht="16.5" thickBot="1">
      <c r="A157" s="483"/>
      <c r="B157" s="484"/>
      <c r="C157" s="484"/>
      <c r="D157" s="484"/>
      <c r="E157" s="484"/>
      <c r="F157" s="484"/>
      <c r="G157" s="484"/>
      <c r="H157" s="484"/>
      <c r="I157" s="484"/>
      <c r="J157" s="484"/>
      <c r="K157" s="484"/>
      <c r="L157" s="484"/>
      <c r="M157" s="484"/>
      <c r="N157" s="485"/>
      <c r="O157" s="486"/>
      <c r="P157" s="487"/>
      <c r="Q157" s="485"/>
      <c r="R157" s="486"/>
      <c r="S157" s="488"/>
      <c r="T157" s="489"/>
      <c r="U157" s="486"/>
      <c r="V157" s="488"/>
    </row>
    <row r="158" spans="1:22" ht="16.5" thickBot="1">
      <c r="A158" s="5"/>
      <c r="B158" s="5"/>
      <c r="C158" s="5"/>
      <c r="D158" s="5"/>
      <c r="E158" s="5"/>
      <c r="F158" s="5"/>
      <c r="M158" s="603">
        <f>N158+Q158+T158</f>
        <v>124</v>
      </c>
      <c r="N158" s="768">
        <f>G19+G27+G30+G31+G34+G37+G38+G41+G44+G57+G89</f>
        <v>33.5</v>
      </c>
      <c r="O158" s="769"/>
      <c r="P158" s="770"/>
      <c r="Q158" s="768">
        <f>G52+G53+G58+G61+G62+G65+G68+G85+G92+G95+G102+G120+G129+G135</f>
        <v>40.5</v>
      </c>
      <c r="R158" s="769"/>
      <c r="S158" s="770"/>
      <c r="T158" s="781">
        <f>G13+G54+G71+G75+G78+G81+G82+G86+G98+G99+G123+G132+G138+G145+G144</f>
        <v>50</v>
      </c>
      <c r="U158" s="769"/>
      <c r="V158" s="770"/>
    </row>
    <row r="159" spans="1:22" ht="15.75">
      <c r="A159" s="414"/>
      <c r="M159" s="603">
        <f>O159+R159+U159</f>
        <v>186</v>
      </c>
      <c r="N159" s="639"/>
      <c r="O159" s="640">
        <v>61.5</v>
      </c>
      <c r="P159" s="640"/>
      <c r="Q159" s="640"/>
      <c r="R159" s="640">
        <v>61.5</v>
      </c>
      <c r="S159" s="641"/>
      <c r="T159" s="641"/>
      <c r="U159" s="641">
        <v>63</v>
      </c>
      <c r="V159" s="641"/>
    </row>
    <row r="160" spans="1:22" ht="15.75">
      <c r="A160" s="320"/>
      <c r="N160" s="786">
        <f>N158+Q158+T158</f>
        <v>124</v>
      </c>
      <c r="O160" s="787"/>
      <c r="P160" s="787"/>
      <c r="Q160" s="787"/>
      <c r="R160" s="787"/>
      <c r="S160" s="787"/>
      <c r="T160" s="787"/>
      <c r="U160" s="787"/>
      <c r="V160" s="787"/>
    </row>
    <row r="161" spans="1:22" ht="15.75">
      <c r="A161" s="41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5.75">
      <c r="A162" s="5"/>
      <c r="B162" s="137" t="s">
        <v>131</v>
      </c>
      <c r="C162" s="421"/>
      <c r="D162" s="782"/>
      <c r="E162" s="783"/>
      <c r="F162" s="783"/>
      <c r="G162" s="352"/>
      <c r="H162" s="784" t="s">
        <v>132</v>
      </c>
      <c r="I162" s="785"/>
      <c r="J162" s="785"/>
      <c r="K162" s="78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5.75">
      <c r="A163" s="5"/>
      <c r="B163" s="137"/>
      <c r="C163" s="138"/>
      <c r="D163" s="138"/>
      <c r="E163" s="138"/>
      <c r="F163" s="139"/>
      <c r="G163" s="352"/>
      <c r="H163" s="352"/>
      <c r="I163" s="140"/>
      <c r="J163" s="141"/>
      <c r="K163" s="141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5.75">
      <c r="A164" s="5"/>
      <c r="B164" s="137" t="s">
        <v>133</v>
      </c>
      <c r="C164" s="421"/>
      <c r="D164" s="782"/>
      <c r="E164" s="783"/>
      <c r="F164" s="783"/>
      <c r="G164" s="352"/>
      <c r="H164" s="784" t="s">
        <v>134</v>
      </c>
      <c r="I164" s="785"/>
      <c r="J164" s="785"/>
      <c r="K164" s="78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5.75">
      <c r="A165" s="5"/>
      <c r="B165" s="5"/>
      <c r="C165" s="5"/>
      <c r="D165" s="5"/>
      <c r="E165" s="5"/>
      <c r="F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5.75">
      <c r="A166" s="5"/>
      <c r="B166" s="5"/>
      <c r="C166" s="5"/>
      <c r="D166" s="5"/>
      <c r="E166" s="5"/>
      <c r="F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5.75">
      <c r="A167" s="5"/>
      <c r="B167" s="5"/>
      <c r="C167" s="5"/>
      <c r="D167" s="5"/>
      <c r="E167" s="5"/>
      <c r="F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5.75">
      <c r="A168" s="5"/>
      <c r="B168" s="5"/>
      <c r="C168" s="5"/>
      <c r="D168" s="5"/>
      <c r="E168" s="5"/>
      <c r="F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5.75">
      <c r="A169" s="5"/>
      <c r="B169" s="5"/>
      <c r="C169" s="5"/>
      <c r="D169" s="5"/>
      <c r="E169" s="5"/>
      <c r="F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5.75">
      <c r="A170" s="5"/>
      <c r="B170" s="5"/>
      <c r="C170" s="5"/>
      <c r="D170" s="5"/>
      <c r="E170" s="5"/>
      <c r="F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5.75">
      <c r="A171" s="5"/>
      <c r="B171" s="5"/>
      <c r="C171" s="5"/>
      <c r="D171" s="5"/>
      <c r="E171" s="5"/>
      <c r="F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15.75">
      <c r="A172" s="5"/>
      <c r="B172" s="5"/>
      <c r="C172" s="5"/>
      <c r="D172" s="5"/>
      <c r="E172" s="5"/>
      <c r="F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5.75">
      <c r="A173" s="5"/>
      <c r="B173" s="5"/>
      <c r="C173" s="5"/>
      <c r="D173" s="5"/>
      <c r="E173" s="5"/>
      <c r="F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15.75">
      <c r="A174" s="5"/>
      <c r="B174" s="5"/>
      <c r="C174" s="5"/>
      <c r="D174" s="5"/>
      <c r="E174" s="5"/>
      <c r="F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15.75">
      <c r="A175" s="5"/>
      <c r="B175" s="5"/>
      <c r="C175" s="5"/>
      <c r="D175" s="5"/>
      <c r="E175" s="5"/>
      <c r="F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15.75">
      <c r="A176" s="5"/>
      <c r="B176" s="5"/>
      <c r="C176" s="5"/>
      <c r="D176" s="5"/>
      <c r="E176" s="5"/>
      <c r="F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15.75">
      <c r="A177" s="5"/>
      <c r="B177" s="5"/>
      <c r="C177" s="5"/>
      <c r="D177" s="5"/>
      <c r="E177" s="5"/>
      <c r="F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15.75">
      <c r="A178" s="5"/>
      <c r="B178" s="5"/>
      <c r="C178" s="5"/>
      <c r="D178" s="5"/>
      <c r="E178" s="5"/>
      <c r="F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5.75">
      <c r="A179" s="5"/>
      <c r="B179" s="5"/>
      <c r="C179" s="5"/>
      <c r="D179" s="5"/>
      <c r="E179" s="5"/>
      <c r="F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5.75">
      <c r="A180" s="5"/>
      <c r="B180" s="5"/>
      <c r="C180" s="5"/>
      <c r="D180" s="5"/>
      <c r="E180" s="5"/>
      <c r="F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5.75">
      <c r="A181" s="5"/>
      <c r="B181" s="5"/>
      <c r="C181" s="5"/>
      <c r="D181" s="5"/>
      <c r="E181" s="5"/>
      <c r="F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5.75">
      <c r="A182" s="5"/>
      <c r="B182" s="5"/>
      <c r="C182" s="5"/>
      <c r="D182" s="5"/>
      <c r="E182" s="5"/>
      <c r="F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5.75">
      <c r="A183" s="5"/>
      <c r="B183" s="5"/>
      <c r="C183" s="5"/>
      <c r="D183" s="5"/>
      <c r="E183" s="5"/>
      <c r="F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5.75">
      <c r="A184" s="5"/>
      <c r="B184" s="5"/>
      <c r="C184" s="5"/>
      <c r="D184" s="5"/>
      <c r="E184" s="5"/>
      <c r="F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5.75">
      <c r="A185" s="5"/>
      <c r="B185" s="5"/>
      <c r="C185" s="5"/>
      <c r="D185" s="5"/>
      <c r="E185" s="5"/>
      <c r="F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5.75">
      <c r="A186" s="5"/>
      <c r="B186" s="5"/>
      <c r="C186" s="5"/>
      <c r="D186" s="5"/>
      <c r="E186" s="5"/>
      <c r="F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5.75">
      <c r="A187" s="5"/>
      <c r="B187" s="5"/>
      <c r="C187" s="5"/>
      <c r="D187" s="5"/>
      <c r="E187" s="5"/>
      <c r="F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5.75">
      <c r="A188" s="5"/>
      <c r="B188" s="5"/>
      <c r="C188" s="5"/>
      <c r="D188" s="5"/>
      <c r="E188" s="5"/>
      <c r="F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5.75">
      <c r="A189" s="5"/>
      <c r="B189" s="5"/>
      <c r="C189" s="5"/>
      <c r="D189" s="5"/>
      <c r="E189" s="5"/>
      <c r="F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5.75">
      <c r="A190" s="5"/>
      <c r="B190" s="5"/>
      <c r="C190" s="5"/>
      <c r="D190" s="5"/>
      <c r="E190" s="5"/>
      <c r="F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5.75">
      <c r="A191" s="5"/>
      <c r="B191" s="5"/>
      <c r="C191" s="5"/>
      <c r="D191" s="5"/>
      <c r="E191" s="5"/>
      <c r="F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5.75">
      <c r="A192" s="5"/>
      <c r="B192" s="5"/>
      <c r="C192" s="5"/>
      <c r="D192" s="5"/>
      <c r="E192" s="5"/>
      <c r="F192" s="5"/>
      <c r="N192" s="5"/>
      <c r="O192" s="5"/>
      <c r="P192" s="5"/>
      <c r="Q192" s="5"/>
      <c r="R192" s="5"/>
      <c r="S192" s="5"/>
      <c r="T192" s="5"/>
      <c r="U192" s="5"/>
      <c r="V192" s="5"/>
    </row>
    <row r="194" spans="1:22" ht="15.75">
      <c r="A194" s="5"/>
      <c r="B194" s="5"/>
      <c r="C194" s="5"/>
      <c r="D194" s="5"/>
      <c r="E194" s="5"/>
      <c r="F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5.75">
      <c r="A195" s="5"/>
      <c r="B195" s="5"/>
      <c r="C195" s="5"/>
      <c r="D195" s="5"/>
      <c r="E195" s="5"/>
      <c r="F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5.75">
      <c r="A196" s="5"/>
      <c r="B196" s="5"/>
      <c r="C196" s="5"/>
      <c r="D196" s="5"/>
      <c r="E196" s="5"/>
      <c r="F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5.75">
      <c r="A197" s="5"/>
      <c r="B197" s="5"/>
      <c r="C197" s="5"/>
      <c r="D197" s="5"/>
      <c r="E197" s="5"/>
      <c r="F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5.75">
      <c r="A198" s="5"/>
      <c r="B198" s="5"/>
      <c r="C198" s="5"/>
      <c r="D198" s="5"/>
      <c r="E198" s="5"/>
      <c r="F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5.75">
      <c r="A199" s="5"/>
      <c r="B199" s="5"/>
      <c r="C199" s="5"/>
      <c r="D199" s="5"/>
      <c r="E199" s="5"/>
      <c r="F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5.75">
      <c r="A200" s="5"/>
      <c r="B200" s="5"/>
      <c r="C200" s="5"/>
      <c r="D200" s="5"/>
      <c r="E200" s="5"/>
      <c r="F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15.75">
      <c r="A201" s="5"/>
      <c r="B201" s="5"/>
      <c r="C201" s="5"/>
      <c r="D201" s="5"/>
      <c r="E201" s="5"/>
      <c r="F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15.75">
      <c r="A202" s="5"/>
      <c r="B202" s="5"/>
      <c r="C202" s="5"/>
      <c r="D202" s="5"/>
      <c r="E202" s="5"/>
      <c r="F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15.75">
      <c r="A203" s="5"/>
      <c r="B203" s="5"/>
      <c r="C203" s="5"/>
      <c r="D203" s="5"/>
      <c r="E203" s="5"/>
      <c r="F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15.75">
      <c r="A204" s="5"/>
      <c r="B204" s="5"/>
      <c r="C204" s="5"/>
      <c r="D204" s="5"/>
      <c r="E204" s="5"/>
      <c r="F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15.75">
      <c r="A205" s="5"/>
      <c r="B205" s="5"/>
      <c r="C205" s="5"/>
      <c r="D205" s="5"/>
      <c r="E205" s="5"/>
      <c r="F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15.75">
      <c r="A206" s="5"/>
      <c r="B206" s="5"/>
      <c r="C206" s="5"/>
      <c r="D206" s="5"/>
      <c r="E206" s="5"/>
      <c r="F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15.75">
      <c r="A207" s="5"/>
      <c r="B207" s="5"/>
      <c r="C207" s="5"/>
      <c r="D207" s="5"/>
      <c r="E207" s="5"/>
      <c r="F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15.75">
      <c r="A208" s="5"/>
      <c r="B208" s="5"/>
      <c r="C208" s="5"/>
      <c r="D208" s="5"/>
      <c r="E208" s="5"/>
      <c r="F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15.75">
      <c r="A209" s="5"/>
      <c r="B209" s="5"/>
      <c r="C209" s="5"/>
      <c r="D209" s="5"/>
      <c r="E209" s="5"/>
      <c r="F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15.75">
      <c r="A210" s="5"/>
      <c r="B210" s="5"/>
      <c r="C210" s="5"/>
      <c r="D210" s="5"/>
      <c r="E210" s="5"/>
      <c r="F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15.75">
      <c r="A211" s="5"/>
      <c r="B211" s="5"/>
      <c r="C211" s="5"/>
      <c r="D211" s="5"/>
      <c r="E211" s="5"/>
      <c r="F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15.75">
      <c r="A212" s="5"/>
      <c r="B212" s="5"/>
      <c r="C212" s="5"/>
      <c r="D212" s="5"/>
      <c r="E212" s="5"/>
      <c r="F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15.75">
      <c r="A213" s="5"/>
      <c r="B213" s="5"/>
      <c r="C213" s="5"/>
      <c r="D213" s="5"/>
      <c r="E213" s="5"/>
      <c r="F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15.75">
      <c r="A214" s="5"/>
      <c r="B214" s="5"/>
      <c r="C214" s="5"/>
      <c r="D214" s="5"/>
      <c r="E214" s="5"/>
      <c r="F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15.75">
      <c r="A215" s="5"/>
      <c r="B215" s="5"/>
      <c r="C215" s="5"/>
      <c r="D215" s="5"/>
      <c r="E215" s="5"/>
      <c r="F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15.75">
      <c r="A216" s="5"/>
      <c r="B216" s="5"/>
      <c r="C216" s="5"/>
      <c r="D216" s="5"/>
      <c r="E216" s="5"/>
      <c r="F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15.75">
      <c r="A217" s="5"/>
      <c r="B217" s="5"/>
      <c r="C217" s="5"/>
      <c r="D217" s="5"/>
      <c r="E217" s="5"/>
      <c r="F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15.75">
      <c r="A218" s="5"/>
      <c r="B218" s="5"/>
      <c r="C218" s="5"/>
      <c r="D218" s="5"/>
      <c r="E218" s="5"/>
      <c r="F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15.75">
      <c r="A219" s="5"/>
      <c r="B219" s="5"/>
      <c r="C219" s="5"/>
      <c r="D219" s="5"/>
      <c r="E219" s="5"/>
      <c r="F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15.75">
      <c r="A220" s="5"/>
      <c r="B220" s="5"/>
      <c r="C220" s="5"/>
      <c r="D220" s="5"/>
      <c r="E220" s="5"/>
      <c r="F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15.75">
      <c r="A221" s="5"/>
      <c r="B221" s="5"/>
      <c r="C221" s="5"/>
      <c r="D221" s="5"/>
      <c r="E221" s="5"/>
      <c r="F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15.75">
      <c r="A222" s="5"/>
      <c r="B222" s="5"/>
      <c r="C222" s="5"/>
      <c r="D222" s="5"/>
      <c r="E222" s="5"/>
      <c r="F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15.75">
      <c r="A223" s="5"/>
      <c r="B223" s="5"/>
      <c r="C223" s="5"/>
      <c r="D223" s="5"/>
      <c r="E223" s="5"/>
      <c r="F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15.75">
      <c r="A224" s="5"/>
      <c r="B224" s="5"/>
      <c r="C224" s="5"/>
      <c r="D224" s="5"/>
      <c r="E224" s="5"/>
      <c r="F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15.75">
      <c r="A225" s="5"/>
      <c r="B225" s="5"/>
      <c r="C225" s="5"/>
      <c r="D225" s="5"/>
      <c r="E225" s="5"/>
      <c r="F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15.75">
      <c r="A226" s="5"/>
      <c r="B226" s="5"/>
      <c r="C226" s="5"/>
      <c r="D226" s="5"/>
      <c r="E226" s="5"/>
      <c r="F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15.75">
      <c r="A227" s="5"/>
      <c r="B227" s="5"/>
      <c r="C227" s="5"/>
      <c r="D227" s="5"/>
      <c r="E227" s="5"/>
      <c r="F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15.75">
      <c r="A228" s="5"/>
      <c r="B228" s="5"/>
      <c r="C228" s="5"/>
      <c r="D228" s="5"/>
      <c r="E228" s="5"/>
      <c r="F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15.75">
      <c r="A229" s="5"/>
      <c r="B229" s="5"/>
      <c r="C229" s="5"/>
      <c r="D229" s="5"/>
      <c r="E229" s="5"/>
      <c r="F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15.75">
      <c r="A230" s="5"/>
      <c r="B230" s="5"/>
      <c r="C230" s="5"/>
      <c r="D230" s="5"/>
      <c r="E230" s="5"/>
      <c r="F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15.75">
      <c r="A231" s="5"/>
      <c r="B231" s="5"/>
      <c r="C231" s="5"/>
      <c r="D231" s="5"/>
      <c r="E231" s="5"/>
      <c r="F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15.75">
      <c r="A232" s="5"/>
      <c r="B232" s="5"/>
      <c r="C232" s="5"/>
      <c r="D232" s="5"/>
      <c r="E232" s="5"/>
      <c r="F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15.75">
      <c r="A233" s="5"/>
      <c r="B233" s="5"/>
      <c r="C233" s="5"/>
      <c r="D233" s="5"/>
      <c r="E233" s="5"/>
      <c r="F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15.75">
      <c r="A234" s="5"/>
      <c r="B234" s="5"/>
      <c r="C234" s="5"/>
      <c r="D234" s="5"/>
      <c r="E234" s="5"/>
      <c r="F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15.75">
      <c r="A235" s="5"/>
      <c r="B235" s="5"/>
      <c r="C235" s="5"/>
      <c r="D235" s="5"/>
      <c r="E235" s="5"/>
      <c r="F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15.75">
      <c r="A236" s="5"/>
      <c r="B236" s="5"/>
      <c r="C236" s="5"/>
      <c r="D236" s="5"/>
      <c r="E236" s="5"/>
      <c r="F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15.75">
      <c r="A237" s="5"/>
      <c r="B237" s="5"/>
      <c r="C237" s="5"/>
      <c r="D237" s="5"/>
      <c r="E237" s="5"/>
      <c r="F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15.75">
      <c r="A238" s="5"/>
      <c r="B238" s="5"/>
      <c r="C238" s="5"/>
      <c r="D238" s="5"/>
      <c r="E238" s="5"/>
      <c r="F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15.75">
      <c r="A239" s="5"/>
      <c r="B239" s="5"/>
      <c r="C239" s="5"/>
      <c r="D239" s="5"/>
      <c r="E239" s="5"/>
      <c r="F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15.75">
      <c r="A240" s="5"/>
      <c r="B240" s="5"/>
      <c r="C240" s="5"/>
      <c r="D240" s="5"/>
      <c r="E240" s="5"/>
      <c r="F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15.75">
      <c r="A241" s="5"/>
      <c r="B241" s="5"/>
      <c r="C241" s="5"/>
      <c r="D241" s="5"/>
      <c r="E241" s="5"/>
      <c r="F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15.75">
      <c r="A242" s="5"/>
      <c r="B242" s="5"/>
      <c r="C242" s="5"/>
      <c r="D242" s="5"/>
      <c r="E242" s="5"/>
      <c r="F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15.75">
      <c r="A243" s="5"/>
      <c r="B243" s="5"/>
      <c r="C243" s="5"/>
      <c r="D243" s="5"/>
      <c r="E243" s="5"/>
      <c r="F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15.75">
      <c r="A244" s="5"/>
      <c r="B244" s="5"/>
      <c r="C244" s="5"/>
      <c r="D244" s="5"/>
      <c r="E244" s="5"/>
      <c r="F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15.75">
      <c r="A245" s="5"/>
      <c r="B245" s="5"/>
      <c r="C245" s="5"/>
      <c r="D245" s="5"/>
      <c r="E245" s="5"/>
      <c r="F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15.75">
      <c r="A246" s="5"/>
      <c r="B246" s="5"/>
      <c r="C246" s="5"/>
      <c r="D246" s="5"/>
      <c r="E246" s="5"/>
      <c r="F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15.75">
      <c r="A247" s="5"/>
      <c r="B247" s="5"/>
      <c r="C247" s="5"/>
      <c r="D247" s="5"/>
      <c r="E247" s="5"/>
      <c r="F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15.75">
      <c r="A248" s="5"/>
      <c r="B248" s="5"/>
      <c r="C248" s="5"/>
      <c r="D248" s="5"/>
      <c r="E248" s="5"/>
      <c r="F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15.75">
      <c r="A249" s="5"/>
      <c r="B249" s="5"/>
      <c r="C249" s="5"/>
      <c r="D249" s="5"/>
      <c r="E249" s="5"/>
      <c r="F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15.75">
      <c r="A250" s="5"/>
      <c r="B250" s="5"/>
      <c r="C250" s="5"/>
      <c r="D250" s="5"/>
      <c r="E250" s="5"/>
      <c r="F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15.75">
      <c r="A251" s="5"/>
      <c r="B251" s="5"/>
      <c r="C251" s="5"/>
      <c r="D251" s="5"/>
      <c r="E251" s="5"/>
      <c r="F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15.75">
      <c r="A252" s="5"/>
      <c r="B252" s="5"/>
      <c r="C252" s="5"/>
      <c r="D252" s="5"/>
      <c r="E252" s="5"/>
      <c r="F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15.75">
      <c r="A253" s="5"/>
      <c r="B253" s="5"/>
      <c r="C253" s="5"/>
      <c r="D253" s="5"/>
      <c r="E253" s="5"/>
      <c r="F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18" customHeight="1">
      <c r="A254" s="5"/>
      <c r="B254" s="5"/>
      <c r="C254" s="5"/>
      <c r="D254" s="5"/>
      <c r="E254" s="5"/>
      <c r="F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15.75">
      <c r="A255" s="5"/>
      <c r="B255" s="5"/>
      <c r="C255" s="5"/>
      <c r="D255" s="5"/>
      <c r="E255" s="5"/>
      <c r="F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15.75">
      <c r="A256" s="5"/>
      <c r="B256" s="5"/>
      <c r="C256" s="5"/>
      <c r="D256" s="5"/>
      <c r="E256" s="5"/>
      <c r="F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15.75">
      <c r="A257" s="5"/>
      <c r="B257" s="5"/>
      <c r="C257" s="5"/>
      <c r="D257" s="5"/>
      <c r="E257" s="5"/>
      <c r="F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15.75">
      <c r="A258" s="5"/>
      <c r="B258" s="5"/>
      <c r="C258" s="5"/>
      <c r="D258" s="5"/>
      <c r="E258" s="5"/>
      <c r="F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15.75">
      <c r="A259" s="5"/>
      <c r="B259" s="5"/>
      <c r="C259" s="5"/>
      <c r="D259" s="5"/>
      <c r="E259" s="5"/>
      <c r="F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15.75">
      <c r="A260" s="5"/>
      <c r="B260" s="5"/>
      <c r="C260" s="5"/>
      <c r="D260" s="5"/>
      <c r="E260" s="5"/>
      <c r="F260" s="5"/>
      <c r="N260" s="5"/>
      <c r="O260" s="5"/>
      <c r="P260" s="5"/>
      <c r="Q260" s="5"/>
      <c r="R260" s="5"/>
      <c r="S260" s="5"/>
      <c r="T260" s="5"/>
      <c r="U260" s="5"/>
      <c r="V260" s="5"/>
    </row>
    <row r="263" spans="1:26" ht="18.75" customHeight="1">
      <c r="A263" s="490"/>
      <c r="B263" s="490"/>
      <c r="C263" s="490"/>
      <c r="D263" s="490"/>
      <c r="E263" s="490"/>
      <c r="F263" s="490"/>
      <c r="G263" s="490"/>
      <c r="H263" s="490"/>
      <c r="I263" s="490"/>
      <c r="J263" s="490"/>
      <c r="K263" s="490"/>
      <c r="L263" s="490"/>
      <c r="M263" s="490"/>
      <c r="N263" s="315"/>
      <c r="O263" s="315"/>
      <c r="P263" s="315"/>
      <c r="Q263" s="315"/>
      <c r="R263" s="315"/>
      <c r="S263" s="315"/>
      <c r="T263" s="315"/>
      <c r="U263" s="315"/>
      <c r="V263" s="315"/>
      <c r="W263" s="476"/>
      <c r="X263" s="476"/>
      <c r="Y263" s="476"/>
      <c r="Z263" s="476"/>
    </row>
    <row r="264" spans="1:26" ht="15.75" customHeight="1">
      <c r="A264" s="490"/>
      <c r="B264" s="490"/>
      <c r="C264" s="490"/>
      <c r="D264" s="490"/>
      <c r="E264" s="490"/>
      <c r="F264" s="490"/>
      <c r="G264" s="490"/>
      <c r="H264" s="490"/>
      <c r="I264" s="490"/>
      <c r="J264" s="490"/>
      <c r="K264" s="490"/>
      <c r="L264" s="490"/>
      <c r="M264" s="490"/>
      <c r="N264" s="304"/>
      <c r="O264" s="304"/>
      <c r="P264" s="304"/>
      <c r="Q264" s="304"/>
      <c r="R264" s="304"/>
      <c r="S264" s="304"/>
      <c r="T264" s="304"/>
      <c r="U264" s="304"/>
      <c r="V264" s="304"/>
      <c r="W264" s="477"/>
      <c r="X264" s="477"/>
      <c r="Y264" s="477"/>
      <c r="Z264" s="477"/>
    </row>
    <row r="265" spans="1:26" ht="15.75" customHeight="1">
      <c r="A265" s="490"/>
      <c r="B265" s="490"/>
      <c r="C265" s="490"/>
      <c r="D265" s="490"/>
      <c r="E265" s="490"/>
      <c r="F265" s="490"/>
      <c r="G265" s="490"/>
      <c r="H265" s="490"/>
      <c r="I265" s="490"/>
      <c r="J265" s="490"/>
      <c r="K265" s="490"/>
      <c r="L265" s="490"/>
      <c r="M265" s="490"/>
      <c r="N265" s="304"/>
      <c r="O265" s="304"/>
      <c r="P265" s="304"/>
      <c r="Q265" s="304"/>
      <c r="R265" s="304"/>
      <c r="S265" s="304"/>
      <c r="T265" s="304"/>
      <c r="U265" s="304"/>
      <c r="V265" s="304"/>
      <c r="W265" s="477"/>
      <c r="X265" s="477"/>
      <c r="Y265" s="477"/>
      <c r="Z265" s="477"/>
    </row>
    <row r="266" spans="1:26" ht="15.75" customHeight="1">
      <c r="A266" s="490"/>
      <c r="B266" s="490"/>
      <c r="C266" s="490"/>
      <c r="D266" s="490"/>
      <c r="E266" s="490"/>
      <c r="F266" s="490"/>
      <c r="G266" s="490"/>
      <c r="H266" s="490"/>
      <c r="I266" s="490"/>
      <c r="J266" s="490"/>
      <c r="K266" s="490"/>
      <c r="L266" s="490"/>
      <c r="M266" s="490"/>
      <c r="N266" s="304"/>
      <c r="O266" s="304"/>
      <c r="P266" s="304"/>
      <c r="Q266" s="304"/>
      <c r="R266" s="304"/>
      <c r="S266" s="304"/>
      <c r="T266" s="304"/>
      <c r="U266" s="304"/>
      <c r="V266" s="304"/>
      <c r="W266" s="477"/>
      <c r="X266" s="477"/>
      <c r="Y266" s="477"/>
      <c r="Z266" s="477"/>
    </row>
    <row r="267" spans="1:26" ht="15.75">
      <c r="A267" s="490"/>
      <c r="B267" s="490"/>
      <c r="C267" s="490"/>
      <c r="D267" s="490"/>
      <c r="E267" s="490"/>
      <c r="F267" s="490"/>
      <c r="G267" s="490"/>
      <c r="H267" s="490"/>
      <c r="I267" s="490"/>
      <c r="J267" s="490"/>
      <c r="K267" s="490"/>
      <c r="L267" s="490"/>
      <c r="M267" s="490"/>
      <c r="N267" s="304"/>
      <c r="O267" s="304"/>
      <c r="P267" s="304"/>
      <c r="Q267" s="304"/>
      <c r="R267" s="304"/>
      <c r="S267" s="304"/>
      <c r="T267" s="304"/>
      <c r="U267" s="304"/>
      <c r="V267" s="304"/>
      <c r="W267" s="477"/>
      <c r="X267" s="477"/>
      <c r="Y267" s="477"/>
      <c r="Z267" s="477"/>
    </row>
    <row r="268" spans="1:26" ht="15.75">
      <c r="A268" s="490"/>
      <c r="B268" s="490"/>
      <c r="C268" s="490"/>
      <c r="D268" s="490"/>
      <c r="E268" s="490"/>
      <c r="F268" s="490"/>
      <c r="G268" s="490"/>
      <c r="H268" s="490"/>
      <c r="I268" s="490"/>
      <c r="J268" s="490"/>
      <c r="K268" s="490"/>
      <c r="L268" s="490"/>
      <c r="M268" s="490"/>
      <c r="N268" s="304"/>
      <c r="O268" s="304"/>
      <c r="P268" s="304"/>
      <c r="Q268" s="304"/>
      <c r="R268" s="304"/>
      <c r="S268" s="304"/>
      <c r="T268" s="304"/>
      <c r="U268" s="304"/>
      <c r="V268" s="304"/>
      <c r="W268" s="477"/>
      <c r="X268" s="477"/>
      <c r="Y268" s="477"/>
      <c r="Z268" s="477"/>
    </row>
    <row r="269" spans="1:26" ht="15.75">
      <c r="A269" s="490"/>
      <c r="B269" s="490"/>
      <c r="C269" s="490"/>
      <c r="D269" s="490"/>
      <c r="E269" s="490"/>
      <c r="F269" s="490"/>
      <c r="G269" s="490"/>
      <c r="H269" s="490"/>
      <c r="I269" s="490"/>
      <c r="J269" s="490"/>
      <c r="K269" s="490"/>
      <c r="L269" s="490"/>
      <c r="M269" s="490"/>
      <c r="N269" s="304"/>
      <c r="O269" s="304"/>
      <c r="P269" s="304"/>
      <c r="Q269" s="304"/>
      <c r="R269" s="304"/>
      <c r="S269" s="304"/>
      <c r="T269" s="304"/>
      <c r="U269" s="304"/>
      <c r="V269" s="304"/>
      <c r="W269" s="477"/>
      <c r="X269" s="477"/>
      <c r="Y269" s="477"/>
      <c r="Z269" s="477"/>
    </row>
    <row r="270" spans="1:27" ht="15.75">
      <c r="A270" s="490"/>
      <c r="B270" s="490"/>
      <c r="C270" s="490"/>
      <c r="D270" s="490"/>
      <c r="E270" s="490"/>
      <c r="F270" s="490"/>
      <c r="G270" s="490"/>
      <c r="H270" s="490"/>
      <c r="I270" s="490"/>
      <c r="J270" s="490"/>
      <c r="K270" s="490"/>
      <c r="L270" s="490"/>
      <c r="M270" s="490"/>
      <c r="N270" s="304"/>
      <c r="O270" s="304"/>
      <c r="P270" s="304"/>
      <c r="Q270" s="304"/>
      <c r="R270" s="304"/>
      <c r="S270" s="304"/>
      <c r="T270" s="304"/>
      <c r="U270" s="304"/>
      <c r="V270" s="304"/>
      <c r="W270" s="477"/>
      <c r="X270" s="477"/>
      <c r="Y270" s="477"/>
      <c r="Z270" s="477"/>
      <c r="AA270" s="477"/>
    </row>
    <row r="271" spans="1:26" ht="15.75">
      <c r="A271" s="490"/>
      <c r="B271" s="490"/>
      <c r="C271" s="490"/>
      <c r="D271" s="490"/>
      <c r="E271" s="490"/>
      <c r="F271" s="490"/>
      <c r="G271" s="490"/>
      <c r="H271" s="490"/>
      <c r="I271" s="490"/>
      <c r="J271" s="490"/>
      <c r="K271" s="490"/>
      <c r="L271" s="490"/>
      <c r="M271" s="490"/>
      <c r="N271" s="304"/>
      <c r="O271" s="304"/>
      <c r="P271" s="304"/>
      <c r="Q271" s="304"/>
      <c r="R271" s="304"/>
      <c r="S271" s="304"/>
      <c r="T271" s="304"/>
      <c r="U271" s="304"/>
      <c r="V271" s="304"/>
      <c r="W271" s="477"/>
      <c r="X271" s="477"/>
      <c r="Y271" s="477"/>
      <c r="Z271" s="477"/>
    </row>
    <row r="272" spans="1:26" ht="15.75">
      <c r="A272" s="490"/>
      <c r="B272" s="490"/>
      <c r="C272" s="490"/>
      <c r="D272" s="490"/>
      <c r="E272" s="490"/>
      <c r="F272" s="490"/>
      <c r="G272" s="490"/>
      <c r="H272" s="490"/>
      <c r="I272" s="490"/>
      <c r="J272" s="490"/>
      <c r="K272" s="490"/>
      <c r="L272" s="490"/>
      <c r="M272" s="490"/>
      <c r="N272" s="304"/>
      <c r="O272" s="304"/>
      <c r="P272" s="304"/>
      <c r="Q272" s="304"/>
      <c r="R272" s="304"/>
      <c r="S272" s="304"/>
      <c r="T272" s="304"/>
      <c r="U272" s="304"/>
      <c r="V272" s="304"/>
      <c r="W272" s="477"/>
      <c r="X272" s="477"/>
      <c r="Y272" s="477"/>
      <c r="Z272" s="477"/>
    </row>
    <row r="273" spans="2:26" ht="15.75">
      <c r="B273" s="317"/>
      <c r="C273" s="318"/>
      <c r="D273" s="318"/>
      <c r="E273" s="319"/>
      <c r="F273" s="319"/>
      <c r="G273" s="319"/>
      <c r="H273" s="319"/>
      <c r="I273" s="318"/>
      <c r="J273" s="318"/>
      <c r="K273" s="318"/>
      <c r="L273" s="316"/>
      <c r="M273" s="316"/>
      <c r="N273" s="304"/>
      <c r="O273" s="304"/>
      <c r="P273" s="304"/>
      <c r="Q273" s="304"/>
      <c r="R273" s="304"/>
      <c r="S273" s="304"/>
      <c r="T273" s="304"/>
      <c r="U273" s="304"/>
      <c r="V273" s="304"/>
      <c r="W273" s="477"/>
      <c r="X273" s="477"/>
      <c r="Y273" s="477"/>
      <c r="Z273" s="477"/>
    </row>
  </sheetData>
  <sheetProtection/>
  <mergeCells count="72">
    <mergeCell ref="A103:F103"/>
    <mergeCell ref="H3:H7"/>
    <mergeCell ref="A20:F20"/>
    <mergeCell ref="A47:B47"/>
    <mergeCell ref="J5:J7"/>
    <mergeCell ref="H2:M2"/>
    <mergeCell ref="A22:B22"/>
    <mergeCell ref="T3:V4"/>
    <mergeCell ref="L5:L7"/>
    <mergeCell ref="N6:V6"/>
    <mergeCell ref="F5:F7"/>
    <mergeCell ref="E5:E7"/>
    <mergeCell ref="A107:V107"/>
    <mergeCell ref="A139:F139"/>
    <mergeCell ref="A149:B149"/>
    <mergeCell ref="A153:M153"/>
    <mergeCell ref="A1:V1"/>
    <mergeCell ref="A9:V9"/>
    <mergeCell ref="A10:V10"/>
    <mergeCell ref="A24:V24"/>
    <mergeCell ref="A49:V49"/>
    <mergeCell ref="A21:B21"/>
    <mergeCell ref="K5:K7"/>
    <mergeCell ref="Q3:S4"/>
    <mergeCell ref="A114:F114"/>
    <mergeCell ref="J4:L4"/>
    <mergeCell ref="D162:F162"/>
    <mergeCell ref="H162:K162"/>
    <mergeCell ref="A105:B105"/>
    <mergeCell ref="A151:M151"/>
    <mergeCell ref="A152:M152"/>
    <mergeCell ref="A128:V128"/>
    <mergeCell ref="A148:B148"/>
    <mergeCell ref="A124:F124"/>
    <mergeCell ref="A125:B125"/>
    <mergeCell ref="A126:B126"/>
    <mergeCell ref="A117:V117"/>
    <mergeCell ref="W3:Y4"/>
    <mergeCell ref="A2:A7"/>
    <mergeCell ref="B2:B7"/>
    <mergeCell ref="I3:L3"/>
    <mergeCell ref="M3:M7"/>
    <mergeCell ref="D164:F164"/>
    <mergeCell ref="H164:K164"/>
    <mergeCell ref="N160:V160"/>
    <mergeCell ref="A45:F45"/>
    <mergeCell ref="A46:B46"/>
    <mergeCell ref="N2:V2"/>
    <mergeCell ref="C2:F3"/>
    <mergeCell ref="G2:G7"/>
    <mergeCell ref="N3:P4"/>
    <mergeCell ref="Q158:S158"/>
    <mergeCell ref="N158:P158"/>
    <mergeCell ref="A155:M155"/>
    <mergeCell ref="A156:M156"/>
    <mergeCell ref="A150:B150"/>
    <mergeCell ref="Z3:AB4"/>
    <mergeCell ref="C4:C7"/>
    <mergeCell ref="D4:D7"/>
    <mergeCell ref="E4:F4"/>
    <mergeCell ref="I4:I7"/>
    <mergeCell ref="T158:V158"/>
    <mergeCell ref="A104:B104"/>
    <mergeCell ref="A108:V108"/>
    <mergeCell ref="A154:M154"/>
    <mergeCell ref="A109:B109"/>
    <mergeCell ref="A115:B115"/>
    <mergeCell ref="A140:B140"/>
    <mergeCell ref="A141:B141"/>
    <mergeCell ref="A143:V143"/>
    <mergeCell ref="A146:F146"/>
    <mergeCell ref="A116:B116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5" r:id="rId1"/>
  <rowBreaks count="3" manualBreakCount="3">
    <brk id="31" max="21" man="1"/>
    <brk id="68" max="21" man="1"/>
    <brk id="10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2016-04-19T12:31:50Z</cp:lastPrinted>
  <dcterms:created xsi:type="dcterms:W3CDTF">2003-06-23T04:55:14Z</dcterms:created>
  <dcterms:modified xsi:type="dcterms:W3CDTF">2016-06-01T06:32:19Z</dcterms:modified>
  <cp:category/>
  <cp:version/>
  <cp:contentType/>
  <cp:contentStatus/>
</cp:coreProperties>
</file>